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olo" sheetId="1" state="visible" r:id="rId2"/>
    <sheet name="Tabella" sheetId="2" state="visible" r:id="rId3"/>
    <sheet name="1C. C.Storico" sheetId="3" state="visible" r:id="rId4"/>
    <sheet name="2C.Mare" sheetId="4" state="visible" r:id="rId5"/>
    <sheet name="3P. Pregio" sheetId="5" state="visible" r:id="rId6"/>
    <sheet name="4Sem+Gim" sheetId="6" state="visible" r:id="rId7"/>
    <sheet name="5P. Est+Fra" sheetId="7" state="visible" r:id="rId8"/>
    <sheet name="6Ag.Cost" sheetId="8" state="visible" r:id="rId9"/>
    <sheet name="7Ag.Coll" sheetId="9" state="visible" r:id="rId10"/>
    <sheet name="8 nooo" sheetId="10" state="visible" r:id="rId11"/>
  </sheets>
  <definedNames>
    <definedName function="false" hidden="false" localSheetId="0" name="_xlnm.Print_Area" vbProcedure="false">Calcolo!$A$3:$J$170</definedName>
    <definedName function="false" hidden="false" name="CENTRO_STORICO" vbProcedure="false">'1C. C.Storico'!$F$9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2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Inserire mq esclusivi conduttore</t>
        </r>
      </text>
    </comment>
    <comment ref="J21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Inserire mq esclusivi locatore
</t>
        </r>
      </text>
    </comment>
  </commentList>
</comments>
</file>

<file path=xl/sharedStrings.xml><?xml version="1.0" encoding="utf-8"?>
<sst xmlns="http://schemas.openxmlformats.org/spreadsheetml/2006/main" count="621" uniqueCount="210">
  <si>
    <t xml:space="preserve">ACCORDO per il COMUNE di FANO del 01.07.2022</t>
  </si>
  <si>
    <t xml:space="preserve"> tra: UPPI - UNION CASA - ASPPI - CONFABITARE – CONFEDILIZIA                                                     e SUNIA – SICET - UNIAT - UNIONE INQUILINI</t>
  </si>
  <si>
    <t xml:space="preserve">VERBALE DI CONSEGNA E DI CONFORMITA' DEL CANONE</t>
  </si>
  <si>
    <t xml:space="preserve">per attestare lo stato dell'immobile e beneficiare delle agevolazioni di cui all'art. 8 L. 431/1998 e all'art. 3 c. 2 DLGS 23/2011</t>
  </si>
  <si>
    <t xml:space="preserve">LOCATORE/I</t>
  </si>
  <si>
    <t xml:space="preserve">CONDUTTORE/I</t>
  </si>
  <si>
    <t xml:space="preserve">INDIRIZZO ALLOGGIO</t>
  </si>
  <si>
    <t xml:space="preserve">Fg.</t>
  </si>
  <si>
    <t xml:space="preserve">Particella</t>
  </si>
  <si>
    <t xml:space="preserve">Subalterno</t>
  </si>
  <si>
    <t xml:space="preserve">Categoria</t>
  </si>
  <si>
    <t xml:space="preserve">R. Cat.</t>
  </si>
  <si>
    <t xml:space="preserve">Totale Rendita Catastale €</t>
  </si>
  <si>
    <t xml:space="preserve">Totale Valore Catastale Aggiornato €</t>
  </si>
  <si>
    <t xml:space="preserve">1. ZONA</t>
  </si>
  <si>
    <t xml:space="preserve">2 MARE</t>
  </si>
  <si>
    <t xml:space="preserve">COD ZONA</t>
  </si>
  <si>
    <t xml:space="preserve">2. VALORE Area Omogenea (€uro/mq./mensili)</t>
  </si>
  <si>
    <t xml:space="preserve">FASCIA INFERIORE   A</t>
  </si>
  <si>
    <t xml:space="preserve">val. mass.</t>
  </si>
  <si>
    <t xml:space="preserve">FASCIA MEDIA           B</t>
  </si>
  <si>
    <t xml:space="preserve">FASCIA SUPERIORE  C</t>
  </si>
  <si>
    <t xml:space="preserve">3. Le superfici si computano al netto dei muri - superfici calpestabili.</t>
  </si>
  <si>
    <r>
      <rPr>
        <b val="true"/>
        <sz val="10"/>
        <rFont val="Times New Roman"/>
        <family val="1"/>
        <charset val="1"/>
      </rPr>
      <t xml:space="preserve">a) </t>
    </r>
    <r>
      <rPr>
        <sz val="10"/>
        <rFont val="Times New Roman"/>
        <family val="1"/>
        <charset val="1"/>
      </rPr>
      <t xml:space="preserve">SUPERFICIE ALLOGGIO:                                                                                        MQ</t>
    </r>
  </si>
  <si>
    <t xml:space="preserve">Conduttore</t>
  </si>
  <si>
    <t xml:space="preserve">Locatore</t>
  </si>
  <si>
    <t xml:space="preserve">In caso di locazione parziale, una superficie di mq.</t>
  </si>
  <si>
    <t xml:space="preserve">ad uso esclusivo del conduttore, di mq.</t>
  </si>
  <si>
    <t xml:space="preserve">ad   uso   esclusivo   del  locatore  e  di   una  quota   del</t>
  </si>
  <si>
    <t xml:space="preserve">%   della parte in uso  comune  di mq.</t>
  </si>
  <si>
    <t xml:space="preserve">pari     a         mq.</t>
  </si>
  <si>
    <t xml:space="preserve"> corrispondente  a  una  quota  di  superficie  interna convenzionale  di  MQ.</t>
  </si>
  <si>
    <t xml:space="preserve">* In  caso di  uso comune  di alcune  delle pertinenze e vani accessori sottostanti,  la relativa  superficie  dovrà essere</t>
  </si>
  <si>
    <t xml:space="preserve">riportata per la sola quota percentuale degli spazi in uso comune, come sopra calcolata =</t>
  </si>
  <si>
    <t xml:space="preserve">%</t>
  </si>
  <si>
    <r>
      <rPr>
        <b val="true"/>
        <sz val="10"/>
        <rFont val="Times New Roman"/>
        <family val="1"/>
        <charset val="1"/>
      </rPr>
      <t xml:space="preserve">b)</t>
    </r>
    <r>
      <rPr>
        <sz val="10"/>
        <rFont val="Times New Roman"/>
        <family val="1"/>
        <charset val="1"/>
      </rPr>
      <t xml:space="preserve"> la superficie dei vani accessori a servizio indiretto dei vani principali (quali soffitte, cantine, verande, soppalchi, ripostigli) esterni al perimetro dell'appartamento, sarà computata nella misura :</t>
    </r>
  </si>
  <si>
    <t xml:space="preserve">MQ.</t>
  </si>
  <si>
    <t xml:space="preserve">X 0,55 =</t>
  </si>
  <si>
    <t xml:space="preserve"> del 55% se DIRETTAMENTE comunicanti con i vani di cui a lettera a);</t>
  </si>
  <si>
    <t xml:space="preserve">X 0,30 =</t>
  </si>
  <si>
    <t xml:space="preserve"> del 30% se NON DIRETTAMENTE comunicanti:</t>
  </si>
  <si>
    <r>
      <rPr>
        <b val="true"/>
        <sz val="10"/>
        <rFont val="Times New Roman"/>
        <family val="1"/>
        <charset val="1"/>
      </rPr>
      <t xml:space="preserve">c)</t>
    </r>
    <r>
      <rPr>
        <sz val="10"/>
        <rFont val="Times New Roman"/>
        <family val="1"/>
        <charset val="1"/>
      </rPr>
      <t xml:space="preserve"> la superficie dei balconi, terrazze e simili, di pertinenza esclusiva va computata nella misura:</t>
    </r>
  </si>
  <si>
    <t xml:space="preserve">X 0,35 =</t>
  </si>
  <si>
    <t xml:space="preserve">del 35% se del Tipo A LOGGIA (aperto su un solo lato)</t>
  </si>
  <si>
    <t xml:space="preserve">X 0,25 =</t>
  </si>
  <si>
    <t xml:space="preserve">del 25% se Balconi Aperti, Terrazzi, Lastrici e simili</t>
  </si>
  <si>
    <r>
      <rPr>
        <b val="true"/>
        <sz val="10"/>
        <rFont val="Times New Roman"/>
        <family val="1"/>
        <charset val="1"/>
      </rPr>
      <t xml:space="preserve">d)</t>
    </r>
    <r>
      <rPr>
        <sz val="10"/>
        <rFont val="Times New Roman"/>
        <family val="1"/>
        <charset val="1"/>
      </rPr>
      <t xml:space="preserve"> la superficie dell'area scoperta, che costituisca pertinenza esclusiva della singola unità immobiliare sarà computata come segue:</t>
    </r>
  </si>
  <si>
    <t xml:space="preserve">X 0,15 =</t>
  </si>
  <si>
    <t xml:space="preserve">del 15% per cortile, giardino, orto e simili;</t>
  </si>
  <si>
    <t xml:space="preserve">X 0,20 =</t>
  </si>
  <si>
    <t xml:space="preserve">del 20% se Area Scoperta in uso esclusivo PORTICATA</t>
  </si>
  <si>
    <r>
      <rPr>
        <b val="true"/>
        <sz val="10"/>
        <rFont val="Times New Roman"/>
        <family val="1"/>
        <charset val="1"/>
      </rPr>
      <t xml:space="preserve">e)</t>
    </r>
    <r>
      <rPr>
        <sz val="10"/>
        <rFont val="Times New Roman"/>
        <family val="1"/>
        <charset val="1"/>
      </rPr>
      <t xml:space="preserve"> il garage ad uso esclusivo o box sarà computato nella misura:</t>
    </r>
  </si>
  <si>
    <t xml:space="preserve">X 0,50 =</t>
  </si>
  <si>
    <t xml:space="preserve">del 50% della sua superfice calpestabile</t>
  </si>
  <si>
    <r>
      <rPr>
        <b val="true"/>
        <sz val="10"/>
        <rFont val="Times New Roman"/>
        <family val="1"/>
        <charset val="1"/>
      </rPr>
      <t xml:space="preserve">f)</t>
    </r>
    <r>
      <rPr>
        <sz val="10"/>
        <rFont val="Times New Roman"/>
        <family val="1"/>
        <charset val="1"/>
      </rPr>
      <t xml:space="preserve"> il posto auto assegnato sarà computato nella misura:</t>
    </r>
  </si>
  <si>
    <t xml:space="preserve">del 35% per posto auto COPERTO</t>
  </si>
  <si>
    <t xml:space="preserve">del 25% per posto auto SCOPERTO con TETTOIA</t>
  </si>
  <si>
    <t xml:space="preserve">del 20% per posto auto SCOPERTO</t>
  </si>
  <si>
    <t xml:space="preserve">La superficie convenzionale delle Pertinenze del punto d) verrà considerata fino a un massimo del 50% della superficie di cui al punto a)</t>
  </si>
  <si>
    <t xml:space="preserve">La superficie convenzionale di tutte le pertinenze comunque ponderate e/o limitate verrà considerata fino ad un massimo del 100% della superficie di cui al punto a)</t>
  </si>
  <si>
    <t xml:space="preserve">TOTALE Superfici Convenzionali  MQ.  -  somma da lett. a) a lett. f)</t>
  </si>
  <si>
    <t xml:space="preserve">Calcolo per superfici tra &lt; 55 mq</t>
  </si>
  <si>
    <t xml:space="preserve">Sup + Sup x (65 - Sup) / 55</t>
  </si>
  <si>
    <t xml:space="preserve">Calcolo per superfici tra 55 mq e 90 mq</t>
  </si>
  <si>
    <t xml:space="preserve">Sup + 10 x (90 - Sup) / (90 - 55)</t>
  </si>
  <si>
    <t xml:space="preserve">Calcolo per superfici &gt; 90 mq</t>
  </si>
  <si>
    <t xml:space="preserve">90 + (Sup - 90) x 0,40</t>
  </si>
  <si>
    <t xml:space="preserve">SUPERFICIE CONVENZIONALE di RIFERIMENTO per il CALCOLO del CANONE </t>
  </si>
  <si>
    <t xml:space="preserve">4. ELEMENTI QUALIFICANTI PER MARGINI DI OSCILLAZIONE TRA VALORI MASSIMI E MINIMI</t>
  </si>
  <si>
    <t xml:space="preserve">Punti</t>
  </si>
  <si>
    <t xml:space="preserve">Annotazioni</t>
  </si>
  <si>
    <t xml:space="preserve">garage in uso esclusivo</t>
  </si>
  <si>
    <t xml:space="preserve">*</t>
  </si>
  <si>
    <t xml:space="preserve">posto auto coperto riservato</t>
  </si>
  <si>
    <t xml:space="preserve">………......…</t>
  </si>
  <si>
    <t xml:space="preserve">posto auto scoperto riservato</t>
  </si>
  <si>
    <t xml:space="preserve">cantina di superficie di almeno 4mq</t>
  </si>
  <si>
    <t xml:space="preserve">soffitta praticabile di superficie di almeno 4mq</t>
  </si>
  <si>
    <t xml:space="preserve">ripostiglio esterno, sottoscala soffitta o cantina di superficie inferiore a 4 mq</t>
  </si>
  <si>
    <t xml:space="preserve">balconi del tipo a loggia</t>
  </si>
  <si>
    <t xml:space="preserve">balconi, terrazza o lastricato scoperto </t>
  </si>
  <si>
    <t xml:space="preserve">Area scoperta in godimento esclusivo (giardino, orto, porticato, ecc.) </t>
  </si>
  <si>
    <t xml:space="preserve">parcheggio auto/moto/bici di uso comune</t>
  </si>
  <si>
    <t xml:space="preserve">area verde in uso comune</t>
  </si>
  <si>
    <t xml:space="preserve">Lavatoio o stenditoio, cantina soffitta e simili, in uso comune </t>
  </si>
  <si>
    <t xml:space="preserve">Ascensore, Montacarichi o Servoscale</t>
  </si>
  <si>
    <t xml:space="preserve">TOTALE Accessibilità allo stabile e all'alloggio (legge 13/1989)</t>
  </si>
  <si>
    <t xml:space="preserve">PARZIALE Accessibilità allo stabile o all'alloggio (legge 13/1989)</t>
  </si>
  <si>
    <t xml:space="preserve">RISCALDAMENTO AUTONOMO</t>
  </si>
  <si>
    <t xml:space="preserve">Riscaldamento Centralizzato con contabilizzatore </t>
  </si>
  <si>
    <t xml:space="preserve">Condizionamento,  climatizzatore- pompa di calore su almeno il 50% dei vani</t>
  </si>
  <si>
    <t xml:space="preserve">Dotazione di FONTI ENERGETICHE RINNOVABILI Private</t>
  </si>
  <si>
    <t xml:space="preserve">Dotazione di FONTI ENERGETICHE RINNOVABILI Condominiali</t>
  </si>
  <si>
    <t xml:space="preserve">PORTA BLINDATA e/o sbarre anti-intrusione a infissi (porte esterne/finestre)</t>
  </si>
  <si>
    <t xml:space="preserve">Inferriate a tutti gli infissi (finestre e porte finestre)</t>
  </si>
  <si>
    <t xml:space="preserve">Impianto Antifurto /Allarme / Video-camera</t>
  </si>
  <si>
    <t xml:space="preserve">DOMOTICA, (automazione di apparecchiature, impianti e sistemi anche parziale)</t>
  </si>
  <si>
    <t xml:space="preserve">Impianto di Video-Citofono</t>
  </si>
  <si>
    <t xml:space="preserve">Impianto di Citofono</t>
  </si>
  <si>
    <t xml:space="preserve">Impianto TV con antenna Parabolica o collegamento in rete</t>
  </si>
  <si>
    <t xml:space="preserve">Impianti (luce, gas e acqua, scarichi, ecc.  ) a norma</t>
  </si>
  <si>
    <t xml:space="preserve">DOPPI SERVIZI di cui almeno uno completo e con finestra</t>
  </si>
  <si>
    <t xml:space="preserve">DOPPI SERVIZI </t>
  </si>
  <si>
    <t xml:space="preserve">Abitazione unifamiliare o a schiera</t>
  </si>
  <si>
    <t xml:space="preserve">Abitazione bifamiliare (con ingresso comune)</t>
  </si>
  <si>
    <t xml:space="preserve">Fabbricato con meno di 9 unità abitative</t>
  </si>
  <si>
    <t xml:space="preserve">Ingresso autonomo (alternativo ad abitazione unifamiliare, bifamiliare o a schiera)</t>
  </si>
  <si>
    <t xml:space="preserve">Categoria catastale A7 (da considerarsi come villino)</t>
  </si>
  <si>
    <t xml:space="preserve">Anno di costruzione o ristrutturazione anti-sismica successivo al 2000</t>
  </si>
  <si>
    <t xml:space="preserve">Anno di costruzione o ristrutturazione  NO anti-sismica successivo al 2000</t>
  </si>
  <si>
    <t xml:space="preserve">Anno di costruzione o ristrutturazione tra il 1/9/1967 e il 31/12/2000 </t>
  </si>
  <si>
    <t xml:space="preserve">APE Classe Energetica A-B</t>
  </si>
  <si>
    <t xml:space="preserve">APE Classe Energetica C-D</t>
  </si>
  <si>
    <t xml:space="preserve">APE Classe Energetica E-F</t>
  </si>
  <si>
    <t xml:space="preserve">APE Classe Energetica G</t>
  </si>
  <si>
    <t xml:space="preserve">Numero totale elementi qualificanti</t>
  </si>
  <si>
    <t xml:space="preserve">Da</t>
  </si>
  <si>
    <t xml:space="preserve">A</t>
  </si>
  <si>
    <t xml:space="preserve">Fascia</t>
  </si>
  <si>
    <t xml:space="preserve">Fascia collocazione per elementi qualificanti (€/mq/mese)</t>
  </si>
  <si>
    <t xml:space="preserve">A - Bassa</t>
  </si>
  <si>
    <t xml:space="preserve">max</t>
  </si>
  <si>
    <t xml:space="preserve">B - Media</t>
  </si>
  <si>
    <t xml:space="preserve">Oltre</t>
  </si>
  <si>
    <t xml:space="preserve">C - Alta</t>
  </si>
  <si>
    <t xml:space="preserve">VALORE MASSIMO ATTRIBUIBILE (€/MQ./MESE):</t>
  </si>
  <si>
    <t xml:space="preserve">€.</t>
  </si>
  <si>
    <t xml:space="preserve">6. MAGGIORAZIONI PERCENTUALI PER ALLOGGIO AMMOBILIATO</t>
  </si>
  <si>
    <t xml:space="preserve">completamente ammobiliato  compresi elettrodomestici essenziali (frigo, piano cottura, forno)</t>
  </si>
  <si>
    <t xml:space="preserve">parzialmente ammobiliato (es. solo cucina, solo bagno, solo qualche elettrodomestico)</t>
  </si>
  <si>
    <t xml:space="preserve">7 . MAGGIORAZIONI PERCENTUALI PER EVENTUALE DURATA CONTRATTUALE SUPERIORE AL MINIMO</t>
  </si>
  <si>
    <t xml:space="preserve">Contratti superiori a 3 anni + 2</t>
  </si>
  <si>
    <t xml:space="preserve">per durata di 4 anni + 2</t>
  </si>
  <si>
    <t xml:space="preserve">per durata di 5 anni + 2</t>
  </si>
  <si>
    <t xml:space="preserve">per durata di 6 anni + 2</t>
  </si>
  <si>
    <t xml:space="preserve">Contratti per studenti Fuori sede</t>
  </si>
  <si>
    <t xml:space="preserve">da   6 a 11 mesi + rinnovo</t>
  </si>
  <si>
    <t xml:space="preserve">da 12 a 24 mesi + rinnovo</t>
  </si>
  <si>
    <t xml:space="preserve">da 25 a 36 mesi + rinnovo</t>
  </si>
  <si>
    <t xml:space="preserve">CALCOLO DEL CANONE CONVENZIONATO</t>
  </si>
  <si>
    <t xml:space="preserve">Val max al mq/mese</t>
  </si>
  <si>
    <t xml:space="preserve">Incremento arredamento</t>
  </si>
  <si>
    <t xml:space="preserve">Incremento maggior durata</t>
  </si>
  <si>
    <t xml:space="preserve">CANONE CONVENZIONATO</t>
  </si>
  <si>
    <t xml:space="preserve">SUP. MQ.</t>
  </si>
  <si>
    <t xml:space="preserve">X</t>
  </si>
  <si>
    <t xml:space="preserve">al mq</t>
  </si>
  <si>
    <t xml:space="preserve">mensili</t>
  </si>
  <si>
    <t xml:space="preserve">annui</t>
  </si>
  <si>
    <t xml:space="preserve">CANONE MASSIMO AMMESSO DALL'ACCORDO TERRITORIALE</t>
  </si>
  <si>
    <t xml:space="preserve">CANONE PATTUITO TRA LE PARTI</t>
  </si>
  <si>
    <t xml:space="preserve">La valutazione dell'alloggio viene effettuata su dati forniti direttamente dalle parti contraenti le quali, firmando il presente verbale, se ne assumono la totale responsabilità, esonerandone le Organizzazioni Sindacali intervenute.</t>
  </si>
  <si>
    <t xml:space="preserve">data</t>
  </si>
  <si>
    <t xml:space="preserve">IL/I LOCATORE/I</t>
  </si>
  <si>
    <t xml:space="preserve">IL/I CONDUTTORE/I</t>
  </si>
  <si>
    <t xml:space="preserve">…………………………………………...…………….</t>
  </si>
  <si>
    <t xml:space="preserve">L'ORGANIZZAZIONE SINDACALE</t>
  </si>
  <si>
    <t xml:space="preserve">DELLA PROPRIETA' EDILIZIA</t>
  </si>
  <si>
    <t xml:space="preserve">DEGLI INQUILINI</t>
  </si>
  <si>
    <t xml:space="preserve">MAX FASCIA INFER. 70% </t>
  </si>
  <si>
    <t xml:space="preserve">MAX FASCIA MEDIA</t>
  </si>
  <si>
    <t xml:space="preserve">MAX FASCIA SUPER.</t>
  </si>
  <si>
    <t xml:space="preserve">fascia inf.</t>
  </si>
  <si>
    <t xml:space="preserve">fascia sup.</t>
  </si>
  <si>
    <t xml:space="preserve">soglia minima</t>
  </si>
  <si>
    <t xml:space="preserve">ZONA </t>
  </si>
  <si>
    <t xml:space="preserve">R</t>
  </si>
  <si>
    <t xml:space="preserve">DA</t>
  </si>
  <si>
    <t xml:space="preserve">1 CENTRO STORICO</t>
  </si>
  <si>
    <t xml:space="preserve">3 PARTICOLARE PREGIO</t>
  </si>
  <si>
    <t xml:space="preserve">4 SEMICENTRALE E GIMARRA</t>
  </si>
  <si>
    <t xml:space="preserve">5 PERIFERICA ESTERNA E FRAZIONI</t>
  </si>
  <si>
    <t xml:space="preserve">6 AGRICOLA COSTIERA</t>
  </si>
  <si>
    <t xml:space="preserve">7 AGRICOLA COLLINARE</t>
  </si>
  <si>
    <t xml:space="preserve">Maggiorazione della soglia minima in mq</t>
  </si>
  <si>
    <t xml:space="preserve">Fattore di riduzione superficie eccedente i 90 mq</t>
  </si>
  <si>
    <t xml:space="preserve">IPOTESI UPPI PESARO</t>
  </si>
  <si>
    <t xml:space="preserve">Per le unità abitative di superficie complessiva</t>
  </si>
  <si>
    <t xml:space="preserve">inferiore a 56 mq si applica la maggiorazione seguente</t>
  </si>
  <si>
    <t xml:space="preserve">sup conv. =</t>
  </si>
  <si>
    <t xml:space="preserve">Calp x (55 + K - Calp)/55 + Calp</t>
  </si>
  <si>
    <t xml:space="preserve">con K =</t>
  </si>
  <si>
    <t xml:space="preserve">mq</t>
  </si>
  <si>
    <t xml:space="preserve">fattore &gt; 90 mq</t>
  </si>
  <si>
    <t xml:space="preserve">zona</t>
  </si>
  <si>
    <t xml:space="preserve">Superficie Reale</t>
  </si>
  <si>
    <t xml:space="preserve">Valore</t>
  </si>
  <si>
    <t xml:space="preserve">€uro/mq./mensili </t>
  </si>
  <si>
    <t xml:space="preserve">€.Mq./mese</t>
  </si>
  <si>
    <t xml:space="preserve">70% Max</t>
  </si>
  <si>
    <t xml:space="preserve">Medio</t>
  </si>
  <si>
    <t xml:space="preserve">Max</t>
  </si>
  <si>
    <t xml:space="preserve">Min. fisso</t>
  </si>
  <si>
    <t xml:space="preserve">Med. fisso</t>
  </si>
  <si>
    <t xml:space="preserve">Max. fisso</t>
  </si>
  <si>
    <t xml:space="preserve">tab A</t>
  </si>
  <si>
    <t xml:space="preserve">tab B</t>
  </si>
  <si>
    <t xml:space="preserve">tab C</t>
  </si>
  <si>
    <t xml:space="preserve">tra 56 e 90 mq viene applicato un correttivo alla superficie reale</t>
  </si>
  <si>
    <t xml:space="preserve">per differenziare le superfici minori da quelle maggiori </t>
  </si>
  <si>
    <t xml:space="preserve">Sup. Conv. =</t>
  </si>
  <si>
    <t xml:space="preserve">Calp x K/55 x ((90- Calp)/(90-55)) + Calp</t>
  </si>
  <si>
    <t xml:space="preserve">€. Mq.mese</t>
  </si>
  <si>
    <t xml:space="preserve">medio fisso</t>
  </si>
  <si>
    <t xml:space="preserve">oltre 90 mq la superficie convenzionale eccedente</t>
  </si>
  <si>
    <t xml:space="preserve">viene considerata solo per 1/2 di quella risultante</t>
  </si>
  <si>
    <t xml:space="preserve">come calcolata complessivamente al Punto A</t>
  </si>
  <si>
    <t xml:space="preserve">Calp. + (Calp.-90)*0,5</t>
  </si>
  <si>
    <t xml:space="preserve">€uro/mq./mensili</t>
  </si>
  <si>
    <t xml:space="preserve">Calp. + (Calp.-90)/2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</si>
</sst>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"/>
    <numFmt numFmtId="166" formatCode="[$€-410]\ * #,##0.00\ ;\-[$€-410]\ * #,##0.00\ ;[$€-410]\ * \-#\ "/>
    <numFmt numFmtId="167" formatCode="* #,##0.00\ ;\-* #,##0.00\ ;* \-#\ ;@\ "/>
    <numFmt numFmtId="168" formatCode="#,##0\ ;\-#,##0\ "/>
    <numFmt numFmtId="169" formatCode="#,##0.00\ ;\-#,##0.00\ "/>
    <numFmt numFmtId="170" formatCode="0.0"/>
    <numFmt numFmtId="171" formatCode="h:mm"/>
    <numFmt numFmtId="172" formatCode="0\ ;\-0\ "/>
    <numFmt numFmtId="173" formatCode="0"/>
    <numFmt numFmtId="174" formatCode="* #,##0\ ;\-* #,##0\ ;* &quot;- &quot;;@\ "/>
    <numFmt numFmtId="175" formatCode="dd/mm/yyyy"/>
    <numFmt numFmtId="176" formatCode="0%"/>
    <numFmt numFmtId="177" formatCode="0.00%"/>
    <numFmt numFmtId="178" formatCode="0.000"/>
  </numFmts>
  <fonts count="4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  <charset val="1"/>
    </font>
    <font>
      <b val="true"/>
      <sz val="14"/>
      <name val="Times New Roman"/>
      <family val="1"/>
      <charset val="1"/>
    </font>
    <font>
      <b val="true"/>
      <sz val="9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name val="Arial"/>
      <family val="2"/>
      <charset val="1"/>
    </font>
    <font>
      <sz val="9"/>
      <name val="Times New Roman"/>
      <family val="1"/>
      <charset val="1"/>
    </font>
    <font>
      <i val="true"/>
      <sz val="10"/>
      <color rgb="FFFFFFFF"/>
      <name val="Times New Roman"/>
      <family val="1"/>
      <charset val="1"/>
    </font>
    <font>
      <i val="true"/>
      <sz val="8"/>
      <name val="Arial"/>
      <family val="2"/>
      <charset val="1"/>
    </font>
    <font>
      <sz val="8"/>
      <name val="Times New Roman"/>
      <family val="1"/>
      <charset val="1"/>
    </font>
    <font>
      <b val="true"/>
      <sz val="10"/>
      <color rgb="FFF2F2F2"/>
      <name val="Times New Roman"/>
      <family val="1"/>
      <charset val="1"/>
    </font>
    <font>
      <sz val="9"/>
      <color rgb="FFC00000"/>
      <name val="Times New Roman"/>
      <family val="1"/>
      <charset val="1"/>
    </font>
    <font>
      <sz val="10"/>
      <color rgb="FFC0000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name val="Times New Roman"/>
      <family val="1"/>
      <charset val="1"/>
    </font>
    <font>
      <i val="true"/>
      <sz val="10"/>
      <name val="Times New Roman"/>
      <family val="1"/>
      <charset val="1"/>
    </font>
    <font>
      <b val="true"/>
      <sz val="16"/>
      <name val="Times New Roman"/>
      <family val="1"/>
      <charset val="1"/>
    </font>
    <font>
      <b val="true"/>
      <sz val="8"/>
      <name val="Times New Roman"/>
      <family val="1"/>
      <charset val="1"/>
    </font>
    <font>
      <sz val="10"/>
      <color rgb="FF00B050"/>
      <name val="Times New Roman"/>
      <family val="1"/>
      <charset val="1"/>
    </font>
    <font>
      <b val="true"/>
      <sz val="10"/>
      <color rgb="FF948A54"/>
      <name val="Times New Roman"/>
      <family val="1"/>
      <charset val="1"/>
    </font>
    <font>
      <b val="true"/>
      <i val="true"/>
      <sz val="16"/>
      <name val="Times New Roman"/>
      <family val="1"/>
      <charset val="1"/>
    </font>
    <font>
      <i val="true"/>
      <sz val="9"/>
      <name val="Times New Roman"/>
      <family val="1"/>
      <charset val="1"/>
    </font>
    <font>
      <i val="true"/>
      <sz val="8"/>
      <name val="Times New Roman"/>
      <family val="1"/>
      <charset val="1"/>
    </font>
    <font>
      <b val="true"/>
      <i val="true"/>
      <sz val="10"/>
      <name val="Times New Roman"/>
      <family val="1"/>
      <charset val="1"/>
    </font>
    <font>
      <b val="true"/>
      <i val="true"/>
      <sz val="10"/>
      <color rgb="FF948A54"/>
      <name val="Times New Roman"/>
      <family val="1"/>
      <charset val="1"/>
    </font>
    <font>
      <i val="true"/>
      <sz val="10"/>
      <color rgb="FF948A54"/>
      <name val="Times New Roman"/>
      <family val="1"/>
      <charset val="1"/>
    </font>
    <font>
      <i val="true"/>
      <sz val="9"/>
      <color rgb="FF808080"/>
      <name val="Times New Roman"/>
      <family val="1"/>
      <charset val="1"/>
    </font>
    <font>
      <b val="true"/>
      <i val="true"/>
      <sz val="9"/>
      <color rgb="FF808080"/>
      <name val="Times New Roman"/>
      <family val="1"/>
      <charset val="1"/>
    </font>
    <font>
      <b val="true"/>
      <sz val="10"/>
      <color rgb="FF969696"/>
      <name val="Arial"/>
      <family val="2"/>
      <charset val="1"/>
    </font>
    <font>
      <i val="true"/>
      <sz val="10"/>
      <color rgb="FF969696"/>
      <name val="Arial"/>
      <family val="2"/>
      <charset val="1"/>
    </font>
    <font>
      <b val="true"/>
      <sz val="9"/>
      <color rgb="FF000000"/>
      <name val="Tahoma"/>
      <family val="2"/>
      <charset val="1"/>
    </font>
    <font>
      <b val="true"/>
      <sz val="10"/>
      <color rgb="FFF2F2F2"/>
      <name val="Arial"/>
      <family val="2"/>
      <charset val="1"/>
    </font>
    <font>
      <sz val="10"/>
      <color rgb="FFF2F2F2"/>
      <name val="Arial"/>
      <family val="2"/>
      <charset val="1"/>
    </font>
    <font>
      <b val="true"/>
      <sz val="16"/>
      <color rgb="FF0070C0"/>
      <name val="Calibri"/>
      <family val="2"/>
      <charset val="1"/>
    </font>
    <font>
      <b val="true"/>
      <sz val="16"/>
      <color rgb="FF00B05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2F2F2"/>
        <bgColor rgb="FFFFFFFF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FFFF99"/>
        <bgColor rgb="FFF2F2F2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969696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8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7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4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4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5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4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9" fillId="4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9" fillId="4" borderId="1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9" fillId="4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9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9" fillId="4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9" fillId="4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0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1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0" fillId="4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7" fillId="4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6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6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7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8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9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7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3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9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948A54"/>
      <rgbColor rgb="FF800080"/>
      <rgbColor rgb="FF008080"/>
      <rgbColor rgb="FFDDDDDD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605"/>
  <sheetViews>
    <sheetView showFormulas="false" showGridLines="true" showRowColHeaders="true" showZeros="true" rightToLeft="false" tabSelected="true" showOutlineSymbols="true" defaultGridColor="true" view="normal" topLeftCell="A91" colorId="64" zoomScale="110" zoomScaleNormal="110" zoomScalePageLayoutView="100" workbookViewId="0">
      <selection pane="topLeft" activeCell="L123" activeCellId="0" sqref="L123"/>
    </sheetView>
  </sheetViews>
  <sheetFormatPr defaultColWidth="9.0390625" defaultRowHeight="13" zeroHeight="false" outlineLevelRow="0" outlineLevelCol="0"/>
  <cols>
    <col collapsed="false" customWidth="true" hidden="false" outlineLevel="0" max="1" min="1" style="1" width="3.98"/>
    <col collapsed="false" customWidth="true" hidden="false" outlineLevel="0" max="2" min="2" style="2" width="10.33"/>
    <col collapsed="false" customWidth="true" hidden="false" outlineLevel="0" max="3" min="3" style="0" width="7.83"/>
    <col collapsed="false" customWidth="true" hidden="false" outlineLevel="0" max="4" min="4" style="0" width="11.99"/>
    <col collapsed="false" customWidth="true" hidden="false" outlineLevel="0" max="5" min="5" style="2" width="9.51"/>
    <col collapsed="false" customWidth="true" hidden="false" outlineLevel="0" max="6" min="6" style="0" width="10.33"/>
    <col collapsed="false" customWidth="true" hidden="false" outlineLevel="0" max="7" min="7" style="0" width="10.16"/>
    <col collapsed="false" customWidth="true" hidden="false" outlineLevel="0" max="8" min="8" style="0" width="11.5"/>
    <col collapsed="false" customWidth="true" hidden="false" outlineLevel="0" max="9" min="9" style="3" width="11.11"/>
    <col collapsed="false" customWidth="true" hidden="false" outlineLevel="0" max="10" min="10" style="4" width="17.67"/>
    <col collapsed="false" customWidth="true" hidden="false" outlineLevel="0" max="11" min="11" style="0" width="10.65"/>
  </cols>
  <sheetData>
    <row r="1" customFormat="false" ht="34.5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Format="false" ht="31.85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false" ht="14.25" hidden="false" customHeight="tru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customFormat="false" ht="12" hidden="false" customHeight="true" outlineLevel="0" collapsed="false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8.25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</row>
    <row r="6" s="14" customFormat="true" ht="15.75" hidden="false" customHeight="true" outlineLevel="0" collapsed="false">
      <c r="A6" s="10" t="s">
        <v>4</v>
      </c>
      <c r="B6" s="10"/>
      <c r="C6" s="11"/>
      <c r="D6" s="11"/>
      <c r="E6" s="11"/>
      <c r="F6" s="12" t="s">
        <v>5</v>
      </c>
      <c r="G6" s="12"/>
      <c r="H6" s="13"/>
      <c r="I6" s="13"/>
      <c r="J6" s="13"/>
    </row>
    <row r="7" customFormat="false" ht="15" hidden="false" customHeight="true" outlineLevel="0" collapsed="false">
      <c r="A7" s="15" t="s">
        <v>6</v>
      </c>
      <c r="B7" s="15"/>
      <c r="C7" s="15"/>
      <c r="D7" s="16"/>
      <c r="E7" s="16"/>
      <c r="F7" s="16"/>
      <c r="G7" s="16"/>
      <c r="H7" s="16"/>
      <c r="I7" s="16"/>
      <c r="J7" s="16"/>
    </row>
    <row r="8" customFormat="false" ht="12" hidden="false" customHeight="true" outlineLevel="0" collapsed="false">
      <c r="A8" s="17" t="s">
        <v>7</v>
      </c>
      <c r="B8" s="18"/>
      <c r="C8" s="17" t="s">
        <v>8</v>
      </c>
      <c r="D8" s="19"/>
      <c r="E8" s="20" t="s">
        <v>9</v>
      </c>
      <c r="F8" s="19"/>
      <c r="G8" s="20" t="s">
        <v>10</v>
      </c>
      <c r="H8" s="19"/>
      <c r="I8" s="20" t="s">
        <v>11</v>
      </c>
      <c r="J8" s="21"/>
    </row>
    <row r="9" customFormat="false" ht="12" hidden="false" customHeight="true" outlineLevel="0" collapsed="false">
      <c r="A9" s="17" t="s">
        <v>7</v>
      </c>
      <c r="B9" s="18"/>
      <c r="C9" s="17" t="s">
        <v>8</v>
      </c>
      <c r="D9" s="22"/>
      <c r="E9" s="23" t="s">
        <v>9</v>
      </c>
      <c r="F9" s="22"/>
      <c r="G9" s="23" t="s">
        <v>10</v>
      </c>
      <c r="H9" s="22"/>
      <c r="I9" s="23" t="s">
        <v>11</v>
      </c>
      <c r="J9" s="24"/>
    </row>
    <row r="10" customFormat="false" ht="12" hidden="false" customHeight="true" outlineLevel="0" collapsed="false">
      <c r="A10" s="17" t="s">
        <v>7</v>
      </c>
      <c r="B10" s="18"/>
      <c r="C10" s="17" t="s">
        <v>8</v>
      </c>
      <c r="D10" s="22"/>
      <c r="E10" s="23" t="s">
        <v>9</v>
      </c>
      <c r="F10" s="22"/>
      <c r="G10" s="23" t="s">
        <v>10</v>
      </c>
      <c r="H10" s="22"/>
      <c r="I10" s="23" t="s">
        <v>11</v>
      </c>
      <c r="J10" s="24"/>
    </row>
    <row r="11" s="27" customFormat="true" ht="12" hidden="false" customHeight="true" outlineLevel="0" collapsed="false">
      <c r="A11" s="25" t="s">
        <v>12</v>
      </c>
      <c r="B11" s="25"/>
      <c r="C11" s="25"/>
      <c r="D11" s="25"/>
      <c r="E11" s="26" t="n">
        <f aca="false">+J8+J9+J10</f>
        <v>0</v>
      </c>
      <c r="F11" s="25" t="s">
        <v>13</v>
      </c>
      <c r="G11" s="25"/>
      <c r="H11" s="25"/>
      <c r="I11" s="25"/>
      <c r="J11" s="26" t="n">
        <f aca="false">(E11+E11/100*5)*160</f>
        <v>0</v>
      </c>
    </row>
    <row r="12" customFormat="false" ht="15.75" hidden="false" customHeight="true" outlineLevel="0" collapsed="false">
      <c r="A12" s="28" t="s">
        <v>14</v>
      </c>
      <c r="B12" s="28"/>
      <c r="C12" s="29" t="s">
        <v>15</v>
      </c>
      <c r="D12" s="29"/>
      <c r="E12" s="29"/>
      <c r="F12" s="29"/>
      <c r="G12" s="29"/>
      <c r="H12" s="29"/>
      <c r="I12" s="30" t="s">
        <v>16</v>
      </c>
      <c r="J12" s="31" t="n">
        <f aca="false">IF(C12&lt;&gt;"",VLOOKUP(C12,Tabella!A3:B10,2,0),0)</f>
        <v>2</v>
      </c>
    </row>
    <row r="13" customFormat="false" ht="9" hidden="false" customHeight="true" outlineLevel="0" collapsed="false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customFormat="false" ht="12" hidden="false" customHeight="true" outlineLevel="0" collapsed="false">
      <c r="A14" s="32" t="s">
        <v>17</v>
      </c>
      <c r="B14" s="33"/>
      <c r="C14" s="34"/>
      <c r="D14" s="34"/>
      <c r="E14" s="25"/>
      <c r="F14" s="23" t="s">
        <v>18</v>
      </c>
      <c r="G14" s="23"/>
      <c r="H14" s="35" t="n">
        <v>2.81</v>
      </c>
      <c r="I14" s="25" t="s">
        <v>19</v>
      </c>
      <c r="J14" s="36" t="n">
        <v>4.68</v>
      </c>
    </row>
    <row r="15" customFormat="false" ht="12" hidden="false" customHeight="true" outlineLevel="0" collapsed="false">
      <c r="A15" s="37"/>
      <c r="B15" s="37"/>
      <c r="C15" s="37"/>
      <c r="D15" s="37"/>
      <c r="E15" s="37"/>
      <c r="F15" s="23" t="s">
        <v>20</v>
      </c>
      <c r="G15" s="23"/>
      <c r="H15" s="35" t="n">
        <v>3.3</v>
      </c>
      <c r="I15" s="25" t="s">
        <v>19</v>
      </c>
      <c r="J15" s="36" t="n">
        <v>5.5</v>
      </c>
      <c r="K15" s="2"/>
    </row>
    <row r="16" customFormat="false" ht="12" hidden="false" customHeight="true" outlineLevel="0" collapsed="false">
      <c r="A16" s="37"/>
      <c r="B16" s="37"/>
      <c r="C16" s="37"/>
      <c r="D16" s="37"/>
      <c r="E16" s="37"/>
      <c r="F16" s="23" t="s">
        <v>21</v>
      </c>
      <c r="G16" s="23"/>
      <c r="H16" s="35" t="n">
        <v>3.8</v>
      </c>
      <c r="I16" s="25" t="s">
        <v>19</v>
      </c>
      <c r="J16" s="36" t="n">
        <v>6.33</v>
      </c>
    </row>
    <row r="17" customFormat="false" ht="12" hidden="false" customHeight="true" outlineLevel="0" collapsed="false">
      <c r="A17" s="38"/>
      <c r="B17" s="38"/>
      <c r="C17" s="38"/>
      <c r="D17" s="38"/>
      <c r="E17" s="38"/>
      <c r="F17" s="39"/>
      <c r="G17" s="39"/>
      <c r="H17" s="40"/>
      <c r="I17" s="41"/>
      <c r="J17" s="42"/>
    </row>
    <row r="18" customFormat="false" ht="13.5" hidden="false" customHeight="true" outlineLevel="0" collapsed="false">
      <c r="A18" s="43" t="s">
        <v>22</v>
      </c>
      <c r="B18" s="43"/>
      <c r="C18" s="43"/>
      <c r="D18" s="43"/>
      <c r="E18" s="43"/>
      <c r="F18" s="43"/>
      <c r="G18" s="43"/>
      <c r="H18" s="43"/>
      <c r="I18" s="44"/>
      <c r="J18" s="44"/>
    </row>
    <row r="19" customFormat="false" ht="15.75" hidden="false" customHeight="true" outlineLevel="0" collapsed="false">
      <c r="A19" s="43" t="s">
        <v>23</v>
      </c>
      <c r="B19" s="43"/>
      <c r="C19" s="43"/>
      <c r="D19" s="43"/>
      <c r="E19" s="43"/>
      <c r="F19" s="43"/>
      <c r="G19" s="43"/>
      <c r="H19" s="43"/>
      <c r="I19" s="45"/>
      <c r="J19" s="45"/>
    </row>
    <row r="20" customFormat="false" ht="13.5" hidden="false" customHeight="true" outlineLevel="0" collapsed="false">
      <c r="A20" s="46"/>
      <c r="B20" s="46"/>
      <c r="C20" s="46"/>
      <c r="D20" s="46"/>
      <c r="E20" s="46"/>
      <c r="F20" s="47" t="s">
        <v>24</v>
      </c>
      <c r="G20" s="46"/>
      <c r="H20" s="46"/>
      <c r="I20" s="46"/>
      <c r="J20" s="47" t="s">
        <v>25</v>
      </c>
    </row>
    <row r="21" customFormat="false" ht="15.75" hidden="false" customHeight="true" outlineLevel="0" collapsed="false">
      <c r="A21" s="48"/>
      <c r="B21" s="49" t="s">
        <v>26</v>
      </c>
      <c r="C21" s="49"/>
      <c r="D21" s="49"/>
      <c r="E21" s="49"/>
      <c r="F21" s="50"/>
      <c r="G21" s="51" t="s">
        <v>27</v>
      </c>
      <c r="H21" s="51"/>
      <c r="I21" s="51"/>
      <c r="J21" s="52"/>
      <c r="K21" s="2"/>
      <c r="L21" s="2"/>
    </row>
    <row r="22" customFormat="false" ht="12" hidden="false" customHeight="true" outlineLevel="0" collapsed="false">
      <c r="A22" s="53" t="s">
        <v>28</v>
      </c>
      <c r="B22" s="53"/>
      <c r="C22" s="53"/>
      <c r="D22" s="53"/>
      <c r="E22" s="53"/>
      <c r="F22" s="54" t="n">
        <f aca="false">IF(AND(F21&gt;0,J21&gt;0),F21*100/(F21+J21),0)</f>
        <v>0</v>
      </c>
      <c r="G22" s="51" t="s">
        <v>29</v>
      </c>
      <c r="H22" s="51"/>
      <c r="I22" s="51"/>
      <c r="J22" s="55" t="n">
        <f aca="false">IF(AND(A21="*",I19&gt;(F21+J21)),I19-F21-J21,0)</f>
        <v>0</v>
      </c>
    </row>
    <row r="23" customFormat="false" ht="17.25" hidden="false" customHeight="true" outlineLevel="0" collapsed="false">
      <c r="A23" s="56" t="s">
        <v>30</v>
      </c>
      <c r="B23" s="56"/>
      <c r="C23" s="54" t="n">
        <f aca="false">J22/100*F22</f>
        <v>0</v>
      </c>
      <c r="D23" s="51" t="s">
        <v>31</v>
      </c>
      <c r="E23" s="51"/>
      <c r="F23" s="51"/>
      <c r="G23" s="51"/>
      <c r="H23" s="51"/>
      <c r="I23" s="51"/>
      <c r="J23" s="57" t="n">
        <f aca="false">F21+C23</f>
        <v>0</v>
      </c>
    </row>
    <row r="24" customFormat="false" ht="12" hidden="false" customHeight="true" outlineLevel="0" collapsed="false">
      <c r="A24" s="58" t="s">
        <v>32</v>
      </c>
      <c r="B24" s="58"/>
      <c r="C24" s="58"/>
      <c r="D24" s="58"/>
      <c r="E24" s="58"/>
      <c r="F24" s="58"/>
      <c r="G24" s="58"/>
      <c r="H24" s="58"/>
      <c r="I24" s="58"/>
      <c r="J24" s="58"/>
    </row>
    <row r="25" customFormat="false" ht="12" hidden="false" customHeight="true" outlineLevel="0" collapsed="false">
      <c r="A25" s="59" t="s">
        <v>33</v>
      </c>
      <c r="B25" s="59"/>
      <c r="C25" s="59"/>
      <c r="D25" s="59"/>
      <c r="E25" s="59"/>
      <c r="F25" s="59"/>
      <c r="G25" s="59"/>
      <c r="H25" s="59"/>
      <c r="I25" s="60" t="n">
        <f aca="false">F22</f>
        <v>0</v>
      </c>
      <c r="J25" s="61" t="s">
        <v>34</v>
      </c>
    </row>
    <row r="26" customFormat="false" ht="7.5" hidden="false" customHeight="true" outlineLevel="0" collapsed="false">
      <c r="A26" s="62"/>
      <c r="B26" s="62"/>
      <c r="C26" s="62"/>
      <c r="D26" s="62"/>
      <c r="E26" s="62"/>
      <c r="F26" s="62"/>
      <c r="G26" s="63"/>
      <c r="H26" s="63"/>
      <c r="I26" s="63"/>
      <c r="J26" s="64"/>
    </row>
    <row r="27" s="66" customFormat="true" ht="15.75" hidden="false" customHeight="true" outlineLevel="0" collapsed="false">
      <c r="A27" s="65" t="s">
        <v>35</v>
      </c>
      <c r="B27" s="65"/>
      <c r="C27" s="65"/>
      <c r="D27" s="65"/>
      <c r="E27" s="65"/>
      <c r="F27" s="65"/>
      <c r="G27" s="65"/>
      <c r="H27" s="65"/>
      <c r="I27" s="65"/>
      <c r="J27" s="65"/>
    </row>
    <row r="28" s="66" customFormat="true" ht="12" hidden="false" customHeight="true" outlineLevel="0" collapsed="false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customFormat="false" ht="17.6" hidden="false" customHeight="true" outlineLevel="0" collapsed="false">
      <c r="A29" s="67"/>
      <c r="B29" s="67"/>
      <c r="C29" s="67"/>
      <c r="D29" s="67"/>
      <c r="E29" s="67"/>
      <c r="F29" s="67"/>
      <c r="G29" s="67"/>
      <c r="H29" s="67"/>
      <c r="I29" s="67"/>
      <c r="J29" s="67"/>
    </row>
    <row r="30" customFormat="false" ht="12" hidden="false" customHeight="true" outlineLevel="0" collapsed="false">
      <c r="A30" s="68" t="s">
        <v>36</v>
      </c>
      <c r="B30" s="69"/>
      <c r="C30" s="34" t="s">
        <v>37</v>
      </c>
      <c r="D30" s="25" t="s">
        <v>36</v>
      </c>
      <c r="E30" s="70" t="n">
        <f aca="false">(B30*0.55)</f>
        <v>0</v>
      </c>
      <c r="F30" s="67" t="s">
        <v>38</v>
      </c>
      <c r="G30" s="67"/>
      <c r="H30" s="67"/>
      <c r="I30" s="67"/>
      <c r="J30" s="67"/>
      <c r="K30" s="67"/>
      <c r="L30" s="67"/>
      <c r="M30" s="67"/>
      <c r="N30" s="67"/>
      <c r="O30" s="67"/>
    </row>
    <row r="31" customFormat="false" ht="12" hidden="false" customHeight="true" outlineLevel="0" collapsed="false">
      <c r="A31" s="68" t="s">
        <v>36</v>
      </c>
      <c r="B31" s="69"/>
      <c r="C31" s="34" t="s">
        <v>39</v>
      </c>
      <c r="D31" s="25" t="s">
        <v>36</v>
      </c>
      <c r="E31" s="70" t="n">
        <f aca="false">(B31*0.3)</f>
        <v>0</v>
      </c>
      <c r="F31" s="67" t="s">
        <v>40</v>
      </c>
      <c r="G31" s="67"/>
      <c r="H31" s="67"/>
      <c r="I31" s="67"/>
      <c r="J31" s="67"/>
      <c r="K31" s="67"/>
      <c r="L31" s="67"/>
      <c r="M31" s="67"/>
      <c r="N31" s="67"/>
      <c r="O31" s="67"/>
    </row>
    <row r="32" customFormat="false" ht="9" hidden="false" customHeight="true" outlineLevel="0" collapsed="false">
      <c r="A32" s="71"/>
      <c r="B32" s="71"/>
      <c r="C32" s="71"/>
      <c r="D32" s="71"/>
      <c r="E32" s="71"/>
      <c r="F32" s="71"/>
      <c r="G32" s="71"/>
      <c r="H32" s="71"/>
      <c r="I32" s="71"/>
      <c r="J32" s="71"/>
    </row>
    <row r="33" s="66" customFormat="true" ht="12" hidden="false" customHeight="true" outlineLevel="0" collapsed="false">
      <c r="A33" s="65" t="s">
        <v>41</v>
      </c>
      <c r="B33" s="65"/>
      <c r="C33" s="65"/>
      <c r="D33" s="65"/>
      <c r="E33" s="65"/>
      <c r="F33" s="65"/>
      <c r="G33" s="65"/>
      <c r="H33" s="65"/>
      <c r="I33" s="65"/>
      <c r="J33" s="65"/>
    </row>
    <row r="34" customFormat="false" ht="12" hidden="false" customHeight="true" outlineLevel="0" collapsed="false">
      <c r="A34" s="67"/>
      <c r="B34" s="67"/>
      <c r="C34" s="67"/>
      <c r="D34" s="67"/>
      <c r="E34" s="67"/>
      <c r="F34" s="67"/>
      <c r="G34" s="67"/>
      <c r="H34" s="67"/>
      <c r="I34" s="72"/>
      <c r="J34" s="73"/>
    </row>
    <row r="35" customFormat="false" ht="12" hidden="false" customHeight="true" outlineLevel="0" collapsed="false">
      <c r="A35" s="68" t="s">
        <v>36</v>
      </c>
      <c r="B35" s="69"/>
      <c r="C35" s="34" t="s">
        <v>42</v>
      </c>
      <c r="D35" s="25" t="s">
        <v>36</v>
      </c>
      <c r="E35" s="70" t="n">
        <f aca="false">(B35*0.35)</f>
        <v>0</v>
      </c>
      <c r="F35" s="74" t="s">
        <v>43</v>
      </c>
      <c r="G35" s="74"/>
      <c r="H35" s="74"/>
      <c r="I35" s="72"/>
      <c r="J35" s="73"/>
    </row>
    <row r="36" customFormat="false" ht="12" hidden="false" customHeight="true" outlineLevel="0" collapsed="false">
      <c r="A36" s="68" t="s">
        <v>36</v>
      </c>
      <c r="B36" s="75"/>
      <c r="C36" s="34" t="s">
        <v>44</v>
      </c>
      <c r="D36" s="25" t="s">
        <v>36</v>
      </c>
      <c r="E36" s="70" t="n">
        <f aca="false">(B36*0.25)</f>
        <v>0</v>
      </c>
      <c r="F36" s="74" t="s">
        <v>45</v>
      </c>
      <c r="G36" s="74"/>
      <c r="H36" s="74"/>
      <c r="I36" s="72"/>
      <c r="J36" s="73"/>
    </row>
    <row r="37" customFormat="false" ht="9" hidden="false" customHeight="true" outlineLevel="0" collapsed="false">
      <c r="A37" s="71"/>
      <c r="B37" s="71"/>
      <c r="C37" s="71"/>
      <c r="D37" s="71"/>
      <c r="E37" s="71"/>
      <c r="F37" s="71"/>
      <c r="G37" s="71"/>
      <c r="H37" s="71"/>
      <c r="I37" s="71"/>
      <c r="J37" s="71"/>
    </row>
    <row r="38" customFormat="false" ht="12" hidden="false" customHeight="true" outlineLevel="0" collapsed="false">
      <c r="A38" s="76" t="s">
        <v>46</v>
      </c>
      <c r="B38" s="76"/>
      <c r="C38" s="76"/>
      <c r="D38" s="76"/>
      <c r="E38" s="76"/>
      <c r="F38" s="76"/>
      <c r="G38" s="76"/>
      <c r="H38" s="76"/>
      <c r="I38" s="76"/>
      <c r="J38" s="76"/>
    </row>
    <row r="39" customFormat="false" ht="12" hidden="false" customHeight="true" outlineLevel="0" collapsed="false">
      <c r="A39" s="76"/>
      <c r="B39" s="76"/>
      <c r="C39" s="76"/>
      <c r="D39" s="76"/>
      <c r="E39" s="76"/>
      <c r="F39" s="76"/>
      <c r="G39" s="76"/>
      <c r="H39" s="76"/>
      <c r="I39" s="76"/>
      <c r="J39" s="76"/>
    </row>
    <row r="40" customFormat="false" ht="12" hidden="false" customHeight="true" outlineLevel="0" collapsed="false">
      <c r="A40" s="77"/>
      <c r="B40" s="77"/>
      <c r="C40" s="77"/>
      <c r="D40" s="77"/>
      <c r="E40" s="77"/>
      <c r="F40" s="77"/>
      <c r="G40" s="74"/>
      <c r="H40" s="78"/>
      <c r="I40" s="72"/>
      <c r="J40" s="73"/>
    </row>
    <row r="41" customFormat="false" ht="12" hidden="false" customHeight="true" outlineLevel="0" collapsed="false">
      <c r="A41" s="68" t="s">
        <v>36</v>
      </c>
      <c r="B41" s="75"/>
      <c r="C41" s="34" t="s">
        <v>47</v>
      </c>
      <c r="D41" s="25" t="s">
        <v>36</v>
      </c>
      <c r="E41" s="70" t="n">
        <f aca="false">(B41*0.15)</f>
        <v>0</v>
      </c>
      <c r="F41" s="67" t="s">
        <v>48</v>
      </c>
      <c r="G41" s="67"/>
      <c r="H41" s="67"/>
      <c r="I41" s="67"/>
      <c r="J41" s="67"/>
      <c r="K41" s="67"/>
      <c r="L41" s="67"/>
    </row>
    <row r="42" customFormat="false" ht="12" hidden="false" customHeight="true" outlineLevel="0" collapsed="false">
      <c r="A42" s="68" t="s">
        <v>36</v>
      </c>
      <c r="B42" s="75"/>
      <c r="C42" s="34" t="s">
        <v>49</v>
      </c>
      <c r="D42" s="25" t="s">
        <v>36</v>
      </c>
      <c r="E42" s="70" t="n">
        <f aca="false">(B42*0.2)</f>
        <v>0</v>
      </c>
      <c r="F42" s="67" t="s">
        <v>50</v>
      </c>
      <c r="G42" s="67"/>
      <c r="H42" s="67"/>
      <c r="I42" s="67"/>
      <c r="J42" s="67"/>
      <c r="K42" s="67"/>
      <c r="L42" s="74"/>
    </row>
    <row r="43" customFormat="false" ht="8.25" hidden="false" customHeight="true" outlineLevel="0" collapsed="false">
      <c r="A43" s="67"/>
      <c r="B43" s="67"/>
      <c r="C43" s="67"/>
      <c r="D43" s="67"/>
      <c r="E43" s="67"/>
      <c r="F43" s="67"/>
      <c r="G43" s="67"/>
      <c r="H43" s="67"/>
      <c r="I43" s="67"/>
      <c r="J43" s="67"/>
    </row>
    <row r="44" customFormat="false" ht="12" hidden="false" customHeight="true" outlineLevel="0" collapsed="false">
      <c r="A44" s="79" t="s">
        <v>51</v>
      </c>
      <c r="B44" s="79"/>
      <c r="C44" s="79"/>
      <c r="D44" s="79"/>
      <c r="E44" s="79"/>
      <c r="F44" s="79"/>
      <c r="G44" s="79"/>
      <c r="H44" s="79"/>
      <c r="I44" s="79"/>
      <c r="J44" s="79"/>
    </row>
    <row r="45" customFormat="false" ht="12" hidden="false" customHeight="true" outlineLevel="0" collapsed="false">
      <c r="A45" s="68" t="s">
        <v>36</v>
      </c>
      <c r="B45" s="75"/>
      <c r="C45" s="34" t="s">
        <v>52</v>
      </c>
      <c r="D45" s="25" t="s">
        <v>36</v>
      </c>
      <c r="E45" s="70" t="n">
        <f aca="false">(B45*0.5)</f>
        <v>0</v>
      </c>
      <c r="F45" s="74" t="s">
        <v>53</v>
      </c>
      <c r="G45" s="74"/>
      <c r="H45" s="74"/>
      <c r="I45" s="72"/>
      <c r="J45" s="73"/>
    </row>
    <row r="46" customFormat="false" ht="9" hidden="false" customHeight="true" outlineLevel="0" collapsed="false">
      <c r="A46" s="71"/>
      <c r="B46" s="71"/>
      <c r="C46" s="71"/>
      <c r="D46" s="71"/>
      <c r="E46" s="71"/>
      <c r="F46" s="71"/>
      <c r="G46" s="71"/>
      <c r="H46" s="71"/>
      <c r="I46" s="71"/>
      <c r="J46" s="71"/>
    </row>
    <row r="47" customFormat="false" ht="12" hidden="false" customHeight="true" outlineLevel="0" collapsed="false">
      <c r="A47" s="79" t="s">
        <v>54</v>
      </c>
      <c r="B47" s="79"/>
      <c r="C47" s="79"/>
      <c r="D47" s="79"/>
      <c r="E47" s="79"/>
      <c r="F47" s="79"/>
      <c r="G47" s="79"/>
      <c r="H47" s="79"/>
      <c r="I47" s="79"/>
      <c r="J47" s="79"/>
    </row>
    <row r="48" customFormat="false" ht="12" hidden="false" customHeight="true" outlineLevel="0" collapsed="false">
      <c r="A48" s="68" t="s">
        <v>36</v>
      </c>
      <c r="B48" s="75"/>
      <c r="C48" s="34" t="s">
        <v>42</v>
      </c>
      <c r="D48" s="25" t="s">
        <v>36</v>
      </c>
      <c r="E48" s="70" t="n">
        <f aca="false">(B48*0.35)</f>
        <v>0</v>
      </c>
      <c r="F48" s="67" t="s">
        <v>55</v>
      </c>
      <c r="G48" s="67"/>
      <c r="H48" s="67"/>
      <c r="I48" s="67"/>
      <c r="J48" s="67"/>
    </row>
    <row r="49" customFormat="false" ht="12" hidden="false" customHeight="true" outlineLevel="0" collapsed="false">
      <c r="A49" s="68" t="s">
        <v>36</v>
      </c>
      <c r="B49" s="75"/>
      <c r="C49" s="34" t="s">
        <v>44</v>
      </c>
      <c r="D49" s="25" t="s">
        <v>36</v>
      </c>
      <c r="E49" s="70" t="n">
        <f aca="false">(B49*0.25)</f>
        <v>0</v>
      </c>
      <c r="F49" s="67" t="s">
        <v>56</v>
      </c>
      <c r="G49" s="67"/>
      <c r="H49" s="67"/>
      <c r="I49" s="67"/>
      <c r="J49" s="67"/>
    </row>
    <row r="50" customFormat="false" ht="12" hidden="false" customHeight="true" outlineLevel="0" collapsed="false">
      <c r="A50" s="68" t="s">
        <v>36</v>
      </c>
      <c r="B50" s="75"/>
      <c r="C50" s="34" t="s">
        <v>49</v>
      </c>
      <c r="D50" s="25" t="s">
        <v>36</v>
      </c>
      <c r="E50" s="70" t="n">
        <f aca="false">(B50*0.2)</f>
        <v>0</v>
      </c>
      <c r="F50" s="67" t="s">
        <v>57</v>
      </c>
      <c r="G50" s="74"/>
      <c r="H50" s="74"/>
      <c r="I50" s="72"/>
      <c r="J50" s="73"/>
    </row>
    <row r="51" customFormat="false" ht="12" hidden="false" customHeight="true" outlineLevel="0" collapsed="false">
      <c r="A51" s="71"/>
      <c r="B51" s="80"/>
      <c r="C51" s="81"/>
      <c r="D51" s="9"/>
      <c r="E51" s="82"/>
      <c r="F51" s="67"/>
      <c r="G51" s="74"/>
      <c r="H51" s="74"/>
      <c r="I51" s="72"/>
      <c r="J51" s="73"/>
    </row>
    <row r="52" customFormat="false" ht="27" hidden="false" customHeight="true" outlineLevel="0" collapsed="false">
      <c r="A52" s="83" t="s">
        <v>58</v>
      </c>
      <c r="B52" s="83"/>
      <c r="C52" s="83"/>
      <c r="D52" s="83"/>
      <c r="E52" s="83"/>
      <c r="F52" s="83"/>
      <c r="G52" s="83"/>
      <c r="H52" s="83"/>
      <c r="I52" s="83"/>
      <c r="J52" s="83"/>
    </row>
    <row r="53" customFormat="false" ht="15.75" hidden="false" customHeight="true" outlineLevel="0" collapsed="false">
      <c r="A53" s="84"/>
      <c r="B53" s="80"/>
      <c r="C53" s="81"/>
      <c r="D53" s="9"/>
      <c r="E53" s="82"/>
      <c r="F53" s="32" t="s">
        <v>36</v>
      </c>
      <c r="G53" s="85" t="n">
        <f aca="false">+E41+E42</f>
        <v>0</v>
      </c>
      <c r="H53" s="86"/>
      <c r="I53" s="25"/>
      <c r="J53" s="70" t="n">
        <f aca="false">+MIN(G53,H53)</f>
        <v>0</v>
      </c>
    </row>
    <row r="54" customFormat="false" ht="27" hidden="false" customHeight="true" outlineLevel="0" collapsed="false">
      <c r="A54" s="83" t="s">
        <v>59</v>
      </c>
      <c r="B54" s="83"/>
      <c r="C54" s="83"/>
      <c r="D54" s="83"/>
      <c r="E54" s="83"/>
      <c r="F54" s="83"/>
      <c r="G54" s="83"/>
      <c r="H54" s="83"/>
      <c r="I54" s="83"/>
      <c r="J54" s="83"/>
    </row>
    <row r="55" customFormat="false" ht="15.75" hidden="false" customHeight="true" outlineLevel="0" collapsed="false">
      <c r="A55" s="84"/>
      <c r="B55" s="80"/>
      <c r="C55" s="81"/>
      <c r="D55" s="9"/>
      <c r="E55" s="82"/>
      <c r="F55" s="32" t="s">
        <v>36</v>
      </c>
      <c r="G55" s="85" t="n">
        <f aca="false">+E30+E31+E35+E36+E45+E48+E49+E50+J53</f>
        <v>0</v>
      </c>
      <c r="H55" s="86" t="n">
        <f aca="false">+I19</f>
        <v>0</v>
      </c>
      <c r="I55" s="25"/>
      <c r="J55" s="70" t="n">
        <f aca="false">+MIN(G55,H55)</f>
        <v>0</v>
      </c>
    </row>
    <row r="56" s="87" customFormat="true" ht="9" hidden="false" customHeight="true" outlineLevel="0" collapsed="false">
      <c r="A56" s="71"/>
      <c r="B56" s="71"/>
      <c r="C56" s="71"/>
      <c r="D56" s="71"/>
      <c r="E56" s="71"/>
      <c r="F56" s="71"/>
      <c r="G56" s="71"/>
      <c r="H56" s="71"/>
      <c r="I56" s="71"/>
      <c r="J56" s="71"/>
    </row>
    <row r="57" s="87" customFormat="true" ht="16.5" hidden="false" customHeight="true" outlineLevel="0" collapsed="false">
      <c r="A57" s="88" t="s">
        <v>60</v>
      </c>
      <c r="B57" s="88"/>
      <c r="C57" s="88"/>
      <c r="D57" s="88"/>
      <c r="E57" s="88"/>
      <c r="F57" s="88"/>
      <c r="G57" s="88"/>
      <c r="H57" s="88"/>
      <c r="I57" s="89" t="n">
        <f aca="false">+IF(A21="*",J23+J55,I19+J55)</f>
        <v>0</v>
      </c>
      <c r="J57" s="89"/>
    </row>
    <row r="58" s="87" customFormat="true" ht="7.5" hidden="false" customHeight="true" outlineLevel="0" collapsed="false">
      <c r="A58" s="90"/>
      <c r="B58" s="90"/>
      <c r="C58" s="90"/>
      <c r="D58" s="90"/>
      <c r="E58" s="90"/>
      <c r="F58" s="90"/>
      <c r="G58" s="90"/>
      <c r="H58" s="90"/>
      <c r="I58" s="91"/>
      <c r="J58" s="91"/>
    </row>
    <row r="59" s="87" customFormat="true" ht="16.5" hidden="false" customHeight="true" outlineLevel="0" collapsed="false">
      <c r="A59" s="90" t="s">
        <v>61</v>
      </c>
      <c r="B59" s="90"/>
      <c r="C59" s="90"/>
      <c r="D59" s="90"/>
      <c r="E59" s="90"/>
      <c r="F59" s="92" t="s">
        <v>62</v>
      </c>
      <c r="G59" s="92"/>
      <c r="H59" s="92"/>
      <c r="I59" s="93" t="n">
        <f aca="false">IF(I57&lt;55,I57*(55-I57+Tabella!H18)/(55)+I57,"")</f>
        <v>0</v>
      </c>
      <c r="J59" s="93"/>
    </row>
    <row r="60" s="87" customFormat="true" ht="16.5" hidden="false" customHeight="true" outlineLevel="0" collapsed="false">
      <c r="A60" s="90" t="s">
        <v>63</v>
      </c>
      <c r="B60" s="90"/>
      <c r="C60" s="90"/>
      <c r="D60" s="90"/>
      <c r="E60" s="90"/>
      <c r="F60" s="92" t="s">
        <v>64</v>
      </c>
      <c r="G60" s="92"/>
      <c r="H60" s="92"/>
      <c r="I60" s="93" t="str">
        <f aca="false">+IF(AND(I57&gt;=55,I57&lt;=90),I57+Tabella!H18*((90-I57)/(90-55)),"")</f>
        <v/>
      </c>
      <c r="J60" s="93"/>
    </row>
    <row r="61" s="87" customFormat="true" ht="16.5" hidden="false" customHeight="true" outlineLevel="0" collapsed="false">
      <c r="A61" s="90" t="s">
        <v>65</v>
      </c>
      <c r="B61" s="90"/>
      <c r="C61" s="90"/>
      <c r="D61" s="90"/>
      <c r="E61" s="90"/>
      <c r="F61" s="92" t="s">
        <v>66</v>
      </c>
      <c r="G61" s="92"/>
      <c r="H61" s="92"/>
      <c r="I61" s="93" t="str">
        <f aca="false">IF(I57&gt;90,90+(I57-90)*Tabella!H19,"")</f>
        <v/>
      </c>
      <c r="J61" s="93"/>
    </row>
    <row r="62" customFormat="false" ht="9" hidden="false" customHeight="true" outlineLevel="0" collapsed="false"/>
    <row r="63" s="87" customFormat="true" ht="18" hidden="false" customHeight="true" outlineLevel="0" collapsed="false">
      <c r="A63" s="32" t="s">
        <v>67</v>
      </c>
      <c r="B63" s="32"/>
      <c r="C63" s="32"/>
      <c r="D63" s="32"/>
      <c r="E63" s="32"/>
      <c r="F63" s="32"/>
      <c r="G63" s="32"/>
      <c r="H63" s="32"/>
      <c r="I63" s="93" t="n">
        <f aca="false">+SUM(I59:J61)</f>
        <v>0</v>
      </c>
      <c r="J63" s="93"/>
    </row>
    <row r="64" s="87" customFormat="true" ht="18" hidden="fals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94"/>
      <c r="J64" s="94"/>
    </row>
    <row r="65" customFormat="false" ht="17.25" hidden="false" customHeight="true" outlineLevel="0" collapsed="false">
      <c r="A65" s="84" t="s">
        <v>68</v>
      </c>
      <c r="B65" s="84"/>
      <c r="C65" s="84"/>
      <c r="D65" s="84"/>
      <c r="E65" s="84"/>
      <c r="F65" s="84"/>
      <c r="G65" s="84"/>
      <c r="H65" s="84"/>
      <c r="I65" s="84"/>
      <c r="J65" s="84"/>
    </row>
    <row r="66" customFormat="false" ht="7.5" hidden="fals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customFormat="false" ht="12" hidden="false" customHeight="true" outlineLevel="0" collapsed="false">
      <c r="A67" s="95"/>
      <c r="B67" s="95"/>
      <c r="C67" s="95"/>
      <c r="D67" s="95"/>
      <c r="E67" s="95"/>
      <c r="F67" s="95"/>
      <c r="G67" s="95"/>
      <c r="H67" s="95"/>
      <c r="I67" s="96" t="s">
        <v>69</v>
      </c>
      <c r="J67" s="97" t="s">
        <v>70</v>
      </c>
    </row>
    <row r="68" customFormat="false" ht="12" hidden="false" customHeight="true" outlineLevel="0" collapsed="false">
      <c r="A68" s="98"/>
      <c r="B68" s="33" t="s">
        <v>71</v>
      </c>
      <c r="C68" s="33"/>
      <c r="D68" s="33"/>
      <c r="E68" s="33"/>
      <c r="F68" s="33"/>
      <c r="G68" s="33"/>
      <c r="H68" s="99" t="n">
        <v>4</v>
      </c>
      <c r="I68" s="100" t="n">
        <v>0</v>
      </c>
      <c r="J68" s="101"/>
    </row>
    <row r="69" customFormat="false" ht="12" hidden="false" customHeight="true" outlineLevel="0" collapsed="false">
      <c r="A69" s="98" t="s">
        <v>72</v>
      </c>
      <c r="B69" s="33" t="s">
        <v>73</v>
      </c>
      <c r="C69" s="33"/>
      <c r="D69" s="33"/>
      <c r="E69" s="33"/>
      <c r="F69" s="33"/>
      <c r="G69" s="33"/>
      <c r="H69" s="99" t="n">
        <v>3</v>
      </c>
      <c r="I69" s="100" t="n">
        <v>0</v>
      </c>
      <c r="J69" s="101" t="s">
        <v>74</v>
      </c>
    </row>
    <row r="70" customFormat="false" ht="12" hidden="false" customHeight="true" outlineLevel="0" collapsed="false">
      <c r="A70" s="98"/>
      <c r="B70" s="33" t="s">
        <v>75</v>
      </c>
      <c r="C70" s="33"/>
      <c r="D70" s="33"/>
      <c r="E70" s="33"/>
      <c r="F70" s="33"/>
      <c r="G70" s="33"/>
      <c r="H70" s="99" t="n">
        <v>2</v>
      </c>
      <c r="I70" s="100" t="n">
        <f aca="false">IF(A70="*",H70,0)</f>
        <v>0</v>
      </c>
      <c r="J70" s="101" t="s">
        <v>74</v>
      </c>
    </row>
    <row r="71" customFormat="false" ht="12" hidden="false" customHeight="true" outlineLevel="0" collapsed="false">
      <c r="A71" s="98"/>
      <c r="B71" s="33" t="s">
        <v>76</v>
      </c>
      <c r="C71" s="33"/>
      <c r="D71" s="33"/>
      <c r="E71" s="33"/>
      <c r="F71" s="33"/>
      <c r="G71" s="33"/>
      <c r="H71" s="99" t="n">
        <v>3</v>
      </c>
      <c r="I71" s="100" t="n">
        <f aca="false">IF(A71="*",H71,0)</f>
        <v>0</v>
      </c>
      <c r="J71" s="101" t="s">
        <v>74</v>
      </c>
    </row>
    <row r="72" customFormat="false" ht="12" hidden="false" customHeight="true" outlineLevel="0" collapsed="false">
      <c r="A72" s="98"/>
      <c r="B72" s="33" t="s">
        <v>77</v>
      </c>
      <c r="C72" s="33"/>
      <c r="D72" s="33"/>
      <c r="E72" s="33"/>
      <c r="F72" s="33"/>
      <c r="G72" s="33"/>
      <c r="H72" s="99" t="n">
        <v>3</v>
      </c>
      <c r="I72" s="100" t="n">
        <f aca="false">IF(A72="*",H72,0)</f>
        <v>0</v>
      </c>
      <c r="J72" s="101" t="s">
        <v>74</v>
      </c>
    </row>
    <row r="73" customFormat="false" ht="12" hidden="false" customHeight="true" outlineLevel="0" collapsed="false">
      <c r="A73" s="98"/>
      <c r="B73" s="33" t="s">
        <v>78</v>
      </c>
      <c r="C73" s="33"/>
      <c r="D73" s="33"/>
      <c r="E73" s="33"/>
      <c r="F73" s="33"/>
      <c r="G73" s="33"/>
      <c r="H73" s="99" t="n">
        <v>2</v>
      </c>
      <c r="I73" s="100" t="n">
        <f aca="false">IF(A73="*",H73,0)</f>
        <v>0</v>
      </c>
      <c r="J73" s="101" t="s">
        <v>74</v>
      </c>
    </row>
    <row r="74" customFormat="false" ht="12" hidden="false" customHeight="true" outlineLevel="0" collapsed="false">
      <c r="A74" s="98"/>
      <c r="B74" s="33" t="s">
        <v>79</v>
      </c>
      <c r="C74" s="33"/>
      <c r="D74" s="33"/>
      <c r="E74" s="33"/>
      <c r="F74" s="33"/>
      <c r="G74" s="33"/>
      <c r="H74" s="99" t="n">
        <v>2</v>
      </c>
      <c r="I74" s="100" t="n">
        <f aca="false">IF(A74="*",H74,0)</f>
        <v>0</v>
      </c>
      <c r="J74" s="101" t="s">
        <v>74</v>
      </c>
    </row>
    <row r="75" customFormat="false" ht="12" hidden="false" customHeight="true" outlineLevel="0" collapsed="false">
      <c r="A75" s="98" t="s">
        <v>72</v>
      </c>
      <c r="B75" s="33" t="s">
        <v>80</v>
      </c>
      <c r="C75" s="33"/>
      <c r="D75" s="33"/>
      <c r="E75" s="33"/>
      <c r="F75" s="33"/>
      <c r="G75" s="33"/>
      <c r="H75" s="99" t="n">
        <v>1</v>
      </c>
      <c r="I75" s="100" t="n">
        <v>0</v>
      </c>
      <c r="J75" s="101" t="s">
        <v>74</v>
      </c>
    </row>
    <row r="76" customFormat="false" ht="12" hidden="false" customHeight="true" outlineLevel="0" collapsed="false">
      <c r="A76" s="98"/>
      <c r="B76" s="33" t="s">
        <v>81</v>
      </c>
      <c r="C76" s="33"/>
      <c r="D76" s="33"/>
      <c r="E76" s="33"/>
      <c r="F76" s="33"/>
      <c r="G76" s="33"/>
      <c r="H76" s="99" t="n">
        <v>2</v>
      </c>
      <c r="I76" s="100" t="n">
        <f aca="false">IF(A76="*",H76,0)</f>
        <v>0</v>
      </c>
      <c r="J76" s="101" t="s">
        <v>74</v>
      </c>
    </row>
    <row r="77" customFormat="false" ht="12" hidden="false" customHeight="true" outlineLevel="0" collapsed="false">
      <c r="A77" s="98"/>
      <c r="B77" s="33" t="s">
        <v>82</v>
      </c>
      <c r="C77" s="33"/>
      <c r="D77" s="33"/>
      <c r="E77" s="33"/>
      <c r="F77" s="33"/>
      <c r="G77" s="33"/>
      <c r="H77" s="99" t="n">
        <v>1</v>
      </c>
      <c r="I77" s="100" t="n">
        <f aca="false">IF(A77="*",H77,0)</f>
        <v>0</v>
      </c>
      <c r="J77" s="101" t="s">
        <v>74</v>
      </c>
    </row>
    <row r="78" customFormat="false" ht="12" hidden="false" customHeight="true" outlineLevel="0" collapsed="false">
      <c r="A78" s="98"/>
      <c r="B78" s="33" t="s">
        <v>83</v>
      </c>
      <c r="C78" s="33"/>
      <c r="D78" s="33"/>
      <c r="E78" s="33"/>
      <c r="F78" s="33"/>
      <c r="G78" s="33"/>
      <c r="H78" s="99" t="n">
        <v>1</v>
      </c>
      <c r="I78" s="100" t="n">
        <f aca="false">IF(A78="*",H78,0)</f>
        <v>0</v>
      </c>
      <c r="J78" s="101" t="s">
        <v>74</v>
      </c>
    </row>
    <row r="79" customFormat="false" ht="12" hidden="false" customHeight="true" outlineLevel="0" collapsed="false">
      <c r="A79" s="98"/>
      <c r="B79" s="33" t="s">
        <v>84</v>
      </c>
      <c r="C79" s="33"/>
      <c r="D79" s="33"/>
      <c r="E79" s="33"/>
      <c r="F79" s="33"/>
      <c r="G79" s="33"/>
      <c r="H79" s="99" t="n">
        <v>1</v>
      </c>
      <c r="I79" s="100" t="n">
        <f aca="false">IF(A79="*",H79,0)</f>
        <v>0</v>
      </c>
      <c r="J79" s="101" t="s">
        <v>74</v>
      </c>
    </row>
    <row r="80" customFormat="false" ht="12" hidden="false" customHeight="true" outlineLevel="0" collapsed="false">
      <c r="A80" s="98" t="s">
        <v>72</v>
      </c>
      <c r="B80" s="33" t="s">
        <v>85</v>
      </c>
      <c r="C80" s="33"/>
      <c r="D80" s="33"/>
      <c r="E80" s="33"/>
      <c r="F80" s="33"/>
      <c r="G80" s="33"/>
      <c r="H80" s="99" t="n">
        <v>2</v>
      </c>
      <c r="I80" s="100" t="n">
        <v>0</v>
      </c>
      <c r="J80" s="101" t="s">
        <v>74</v>
      </c>
    </row>
    <row r="81" customFormat="false" ht="12" hidden="false" customHeight="true" outlineLevel="0" collapsed="false">
      <c r="A81" s="98"/>
      <c r="B81" s="33" t="s">
        <v>86</v>
      </c>
      <c r="C81" s="33"/>
      <c r="D81" s="33"/>
      <c r="E81" s="33"/>
      <c r="F81" s="33"/>
      <c r="G81" s="33"/>
      <c r="H81" s="99" t="n">
        <v>2</v>
      </c>
      <c r="I81" s="100" t="n">
        <f aca="false">IF(AND(A81="*",A82="*"),"ERRORE",IF(A81="*",H81,0))</f>
        <v>0</v>
      </c>
      <c r="J81" s="101" t="s">
        <v>74</v>
      </c>
    </row>
    <row r="82" customFormat="false" ht="12" hidden="false" customHeight="true" outlineLevel="0" collapsed="false">
      <c r="A82" s="98" t="s">
        <v>72</v>
      </c>
      <c r="B82" s="33" t="s">
        <v>87</v>
      </c>
      <c r="C82" s="33"/>
      <c r="D82" s="33"/>
      <c r="E82" s="33"/>
      <c r="F82" s="33"/>
      <c r="G82" s="33"/>
      <c r="H82" s="99" t="n">
        <v>1</v>
      </c>
      <c r="I82" s="100" t="n">
        <v>0</v>
      </c>
      <c r="J82" s="101" t="s">
        <v>74</v>
      </c>
    </row>
    <row r="83" customFormat="false" ht="12" hidden="false" customHeight="true" outlineLevel="0" collapsed="false">
      <c r="A83" s="98" t="s">
        <v>72</v>
      </c>
      <c r="B83" s="33" t="s">
        <v>88</v>
      </c>
      <c r="C83" s="33"/>
      <c r="D83" s="33"/>
      <c r="E83" s="33"/>
      <c r="F83" s="33"/>
      <c r="G83" s="33"/>
      <c r="H83" s="99" t="n">
        <v>2</v>
      </c>
      <c r="I83" s="100" t="n">
        <v>0</v>
      </c>
      <c r="J83" s="101" t="s">
        <v>74</v>
      </c>
    </row>
    <row r="84" customFormat="false" ht="12" hidden="false" customHeight="true" outlineLevel="0" collapsed="false">
      <c r="A84" s="98"/>
      <c r="B84" s="33" t="s">
        <v>89</v>
      </c>
      <c r="C84" s="33"/>
      <c r="D84" s="33"/>
      <c r="E84" s="33"/>
      <c r="F84" s="33"/>
      <c r="G84" s="33"/>
      <c r="H84" s="99" t="n">
        <v>1</v>
      </c>
      <c r="I84" s="100" t="n">
        <f aca="false">IF(AND(A83="*",A84="*"),"ERRORE",IF(A84="*",H84,0))</f>
        <v>0</v>
      </c>
      <c r="J84" s="101" t="s">
        <v>74</v>
      </c>
    </row>
    <row r="85" customFormat="false" ht="12" hidden="false" customHeight="true" outlineLevel="0" collapsed="false">
      <c r="A85" s="98"/>
      <c r="B85" s="33" t="s">
        <v>90</v>
      </c>
      <c r="C85" s="33"/>
      <c r="D85" s="33"/>
      <c r="E85" s="33"/>
      <c r="F85" s="33"/>
      <c r="G85" s="33"/>
      <c r="H85" s="99" t="n">
        <v>2</v>
      </c>
      <c r="I85" s="100" t="n">
        <f aca="false">IF(A85="*",H85,0)</f>
        <v>0</v>
      </c>
      <c r="J85" s="101" t="s">
        <v>74</v>
      </c>
    </row>
    <row r="86" customFormat="false" ht="12" hidden="false" customHeight="true" outlineLevel="0" collapsed="false">
      <c r="A86" s="98"/>
      <c r="B86" s="33" t="s">
        <v>91</v>
      </c>
      <c r="C86" s="33"/>
      <c r="D86" s="33"/>
      <c r="E86" s="33"/>
      <c r="F86" s="33"/>
      <c r="G86" s="33"/>
      <c r="H86" s="99" t="n">
        <v>2</v>
      </c>
      <c r="I86" s="100" t="n">
        <f aca="false">IF(A86="*",H86,0)</f>
        <v>0</v>
      </c>
      <c r="J86" s="101" t="s">
        <v>74</v>
      </c>
    </row>
    <row r="87" customFormat="false" ht="12" hidden="false" customHeight="true" outlineLevel="0" collapsed="false">
      <c r="A87" s="98"/>
      <c r="B87" s="33" t="s">
        <v>92</v>
      </c>
      <c r="C87" s="33"/>
      <c r="D87" s="33"/>
      <c r="E87" s="33"/>
      <c r="F87" s="33"/>
      <c r="G87" s="33"/>
      <c r="H87" s="99" t="n">
        <v>1</v>
      </c>
      <c r="I87" s="100" t="n">
        <f aca="false">IF(A87="*",H87,0)</f>
        <v>0</v>
      </c>
      <c r="J87" s="101" t="s">
        <v>74</v>
      </c>
    </row>
    <row r="88" customFormat="false" ht="12" hidden="false" customHeight="true" outlineLevel="0" collapsed="false">
      <c r="A88" s="98"/>
      <c r="B88" s="33" t="s">
        <v>93</v>
      </c>
      <c r="C88" s="33"/>
      <c r="D88" s="33"/>
      <c r="E88" s="33"/>
      <c r="F88" s="33"/>
      <c r="G88" s="33"/>
      <c r="H88" s="99" t="n">
        <v>2</v>
      </c>
      <c r="I88" s="100" t="n">
        <v>0</v>
      </c>
      <c r="J88" s="101" t="s">
        <v>74</v>
      </c>
    </row>
    <row r="89" customFormat="false" ht="12" hidden="false" customHeight="true" outlineLevel="0" collapsed="false">
      <c r="A89" s="98"/>
      <c r="B89" s="102" t="s">
        <v>94</v>
      </c>
      <c r="C89" s="102"/>
      <c r="D89" s="102"/>
      <c r="E89" s="102"/>
      <c r="F89" s="102"/>
      <c r="G89" s="102"/>
      <c r="H89" s="99" t="n">
        <v>1</v>
      </c>
      <c r="I89" s="100" t="n">
        <v>0</v>
      </c>
      <c r="J89" s="101"/>
    </row>
    <row r="90" customFormat="false" ht="12" hidden="false" customHeight="true" outlineLevel="0" collapsed="false">
      <c r="A90" s="98"/>
      <c r="B90" s="33" t="s">
        <v>95</v>
      </c>
      <c r="C90" s="33"/>
      <c r="D90" s="33"/>
      <c r="E90" s="33"/>
      <c r="F90" s="33"/>
      <c r="G90" s="33"/>
      <c r="H90" s="99" t="n">
        <v>1</v>
      </c>
      <c r="I90" s="100" t="n">
        <v>0</v>
      </c>
      <c r="J90" s="101" t="s">
        <v>74</v>
      </c>
    </row>
    <row r="91" customFormat="false" ht="12" hidden="false" customHeight="true" outlineLevel="0" collapsed="false">
      <c r="A91" s="98"/>
      <c r="B91" s="103" t="s">
        <v>96</v>
      </c>
      <c r="C91" s="103"/>
      <c r="D91" s="103"/>
      <c r="E91" s="103"/>
      <c r="F91" s="103"/>
      <c r="G91" s="103"/>
      <c r="H91" s="99" t="n">
        <v>1</v>
      </c>
      <c r="I91" s="100" t="n">
        <v>0</v>
      </c>
      <c r="J91" s="101" t="s">
        <v>74</v>
      </c>
    </row>
    <row r="92" customFormat="false" ht="12" hidden="false" customHeight="true" outlineLevel="0" collapsed="false">
      <c r="A92" s="98"/>
      <c r="B92" s="33" t="s">
        <v>97</v>
      </c>
      <c r="C92" s="33"/>
      <c r="D92" s="33"/>
      <c r="E92" s="33"/>
      <c r="F92" s="33"/>
      <c r="G92" s="33"/>
      <c r="H92" s="99" t="n">
        <v>2</v>
      </c>
      <c r="I92" s="100" t="n">
        <v>0</v>
      </c>
      <c r="J92" s="101" t="s">
        <v>74</v>
      </c>
    </row>
    <row r="93" customFormat="false" ht="12" hidden="false" customHeight="true" outlineLevel="0" collapsed="false">
      <c r="A93" s="98" t="s">
        <v>72</v>
      </c>
      <c r="B93" s="33" t="s">
        <v>98</v>
      </c>
      <c r="C93" s="33"/>
      <c r="D93" s="33"/>
      <c r="E93" s="33"/>
      <c r="F93" s="33"/>
      <c r="G93" s="33"/>
      <c r="H93" s="99" t="n">
        <v>1</v>
      </c>
      <c r="I93" s="100" t="n">
        <v>0</v>
      </c>
      <c r="J93" s="101" t="s">
        <v>74</v>
      </c>
    </row>
    <row r="94" customFormat="false" ht="12" hidden="false" customHeight="true" outlineLevel="0" collapsed="false">
      <c r="A94" s="98" t="s">
        <v>72</v>
      </c>
      <c r="B94" s="33" t="s">
        <v>99</v>
      </c>
      <c r="C94" s="33"/>
      <c r="D94" s="33"/>
      <c r="E94" s="33"/>
      <c r="F94" s="33"/>
      <c r="G94" s="33"/>
      <c r="H94" s="99" t="n">
        <v>1</v>
      </c>
      <c r="I94" s="100" t="n">
        <v>0</v>
      </c>
      <c r="J94" s="101" t="s">
        <v>74</v>
      </c>
    </row>
    <row r="95" customFormat="false" ht="12" hidden="false" customHeight="true" outlineLevel="0" collapsed="false">
      <c r="A95" s="98" t="s">
        <v>72</v>
      </c>
      <c r="B95" s="33" t="s">
        <v>100</v>
      </c>
      <c r="C95" s="33"/>
      <c r="D95" s="33"/>
      <c r="E95" s="33"/>
      <c r="F95" s="33"/>
      <c r="G95" s="33"/>
      <c r="H95" s="99" t="n">
        <v>1</v>
      </c>
      <c r="I95" s="100" t="n">
        <v>0</v>
      </c>
      <c r="J95" s="101" t="s">
        <v>74</v>
      </c>
    </row>
    <row r="96" customFormat="false" ht="12" hidden="false" customHeight="true" outlineLevel="0" collapsed="false">
      <c r="A96" s="98" t="s">
        <v>72</v>
      </c>
      <c r="B96" s="33" t="s">
        <v>101</v>
      </c>
      <c r="C96" s="33"/>
      <c r="D96" s="33"/>
      <c r="E96" s="33"/>
      <c r="F96" s="33"/>
      <c r="G96" s="33"/>
      <c r="H96" s="99" t="n">
        <v>2</v>
      </c>
      <c r="I96" s="100" t="n">
        <v>0</v>
      </c>
      <c r="J96" s="101" t="s">
        <v>74</v>
      </c>
    </row>
    <row r="97" customFormat="false" ht="12" hidden="false" customHeight="true" outlineLevel="0" collapsed="false">
      <c r="A97" s="98"/>
      <c r="B97" s="33" t="s">
        <v>102</v>
      </c>
      <c r="C97" s="33"/>
      <c r="D97" s="33"/>
      <c r="E97" s="33"/>
      <c r="F97" s="33"/>
      <c r="G97" s="33"/>
      <c r="H97" s="99" t="n">
        <v>1</v>
      </c>
      <c r="I97" s="100" t="n">
        <v>0</v>
      </c>
      <c r="J97" s="101" t="s">
        <v>74</v>
      </c>
    </row>
    <row r="98" customFormat="false" ht="12" hidden="false" customHeight="true" outlineLevel="0" collapsed="false">
      <c r="A98" s="98"/>
      <c r="B98" s="33" t="s">
        <v>103</v>
      </c>
      <c r="C98" s="33"/>
      <c r="D98" s="33"/>
      <c r="E98" s="33"/>
      <c r="F98" s="33"/>
      <c r="G98" s="33"/>
      <c r="H98" s="99" t="n">
        <v>3</v>
      </c>
      <c r="I98" s="100" t="n">
        <v>0</v>
      </c>
      <c r="J98" s="101" t="s">
        <v>74</v>
      </c>
    </row>
    <row r="99" customFormat="false" ht="12" hidden="false" customHeight="true" outlineLevel="0" collapsed="false">
      <c r="A99" s="98"/>
      <c r="B99" s="33" t="s">
        <v>104</v>
      </c>
      <c r="C99" s="33"/>
      <c r="D99" s="33"/>
      <c r="E99" s="33"/>
      <c r="F99" s="33"/>
      <c r="G99" s="33"/>
      <c r="H99" s="99" t="n">
        <v>2</v>
      </c>
      <c r="I99" s="100" t="n">
        <v>0</v>
      </c>
      <c r="J99" s="101" t="s">
        <v>74</v>
      </c>
    </row>
    <row r="100" customFormat="false" ht="12" hidden="false" customHeight="true" outlineLevel="0" collapsed="false">
      <c r="A100" s="98"/>
      <c r="B100" s="33" t="s">
        <v>105</v>
      </c>
      <c r="C100" s="33"/>
      <c r="D100" s="33"/>
      <c r="E100" s="33"/>
      <c r="F100" s="33"/>
      <c r="G100" s="33"/>
      <c r="H100" s="99" t="n">
        <v>1</v>
      </c>
      <c r="I100" s="100" t="n">
        <f aca="false">IF(AND(A100="*",OR(A98="*",A99="*",A103="*")),"ERRORE",IF(A100="*",H100,0))</f>
        <v>0</v>
      </c>
      <c r="J100" s="101" t="s">
        <v>74</v>
      </c>
    </row>
    <row r="101" customFormat="false" ht="12" hidden="false" customHeight="true" outlineLevel="0" collapsed="false">
      <c r="A101" s="98"/>
      <c r="B101" s="103" t="s">
        <v>106</v>
      </c>
      <c r="C101" s="103"/>
      <c r="D101" s="103"/>
      <c r="E101" s="103"/>
      <c r="F101" s="103"/>
      <c r="G101" s="103"/>
      <c r="H101" s="99" t="n">
        <v>2</v>
      </c>
      <c r="I101" s="100" t="n">
        <f aca="false">IF(AND(A101="*",OR(A99="*",A100="*",A102="*")),"ERRORE",IF(A101="*",H101,0))</f>
        <v>0</v>
      </c>
      <c r="J101" s="101" t="s">
        <v>74</v>
      </c>
    </row>
    <row r="102" customFormat="false" ht="12" hidden="false" customHeight="true" outlineLevel="0" collapsed="false">
      <c r="A102" s="98"/>
      <c r="B102" s="33" t="s">
        <v>107</v>
      </c>
      <c r="C102" s="33"/>
      <c r="D102" s="33"/>
      <c r="E102" s="33"/>
      <c r="F102" s="33"/>
      <c r="G102" s="33"/>
      <c r="H102" s="99" t="n">
        <v>3</v>
      </c>
      <c r="I102" s="100" t="n">
        <f aca="false">IF(A102="*",H102,0)</f>
        <v>0</v>
      </c>
      <c r="J102" s="101" t="s">
        <v>74</v>
      </c>
    </row>
    <row r="103" customFormat="false" ht="12" hidden="false" customHeight="true" outlineLevel="0" collapsed="false">
      <c r="A103" s="98"/>
      <c r="B103" s="33" t="s">
        <v>108</v>
      </c>
      <c r="C103" s="33"/>
      <c r="D103" s="33"/>
      <c r="E103" s="33"/>
      <c r="F103" s="33"/>
      <c r="G103" s="33"/>
      <c r="H103" s="99" t="n">
        <v>3</v>
      </c>
      <c r="I103" s="100" t="n">
        <v>0</v>
      </c>
      <c r="J103" s="101" t="s">
        <v>74</v>
      </c>
    </row>
    <row r="104" customFormat="false" ht="12" hidden="false" customHeight="true" outlineLevel="0" collapsed="false">
      <c r="A104" s="98"/>
      <c r="B104" s="33" t="s">
        <v>109</v>
      </c>
      <c r="C104" s="33"/>
      <c r="D104" s="33"/>
      <c r="E104" s="33"/>
      <c r="F104" s="33"/>
      <c r="G104" s="33"/>
      <c r="H104" s="99" t="n">
        <v>2</v>
      </c>
      <c r="I104" s="100" t="n">
        <v>0</v>
      </c>
      <c r="J104" s="101"/>
    </row>
    <row r="105" customFormat="false" ht="12" hidden="false" customHeight="true" outlineLevel="0" collapsed="false">
      <c r="A105" s="98"/>
      <c r="B105" s="33" t="s">
        <v>110</v>
      </c>
      <c r="C105" s="33"/>
      <c r="D105" s="33"/>
      <c r="E105" s="33"/>
      <c r="F105" s="33"/>
      <c r="G105" s="33"/>
      <c r="H105" s="99" t="n">
        <v>1</v>
      </c>
      <c r="I105" s="100" t="n">
        <v>0</v>
      </c>
      <c r="J105" s="101" t="s">
        <v>74</v>
      </c>
    </row>
    <row r="106" customFormat="false" ht="12" hidden="false" customHeight="true" outlineLevel="0" collapsed="false">
      <c r="A106" s="98"/>
      <c r="B106" s="33" t="s">
        <v>111</v>
      </c>
      <c r="C106" s="33"/>
      <c r="D106" s="33"/>
      <c r="E106" s="33"/>
      <c r="F106" s="33"/>
      <c r="G106" s="33"/>
      <c r="H106" s="99" t="n">
        <v>6</v>
      </c>
      <c r="I106" s="100" t="n">
        <v>0</v>
      </c>
      <c r="J106" s="101" t="s">
        <v>74</v>
      </c>
    </row>
    <row r="107" customFormat="false" ht="12" hidden="false" customHeight="true" outlineLevel="0" collapsed="false">
      <c r="A107" s="98"/>
      <c r="B107" s="33" t="s">
        <v>112</v>
      </c>
      <c r="C107" s="33"/>
      <c r="D107" s="33"/>
      <c r="E107" s="33"/>
      <c r="F107" s="33"/>
      <c r="G107" s="33"/>
      <c r="H107" s="99" t="n">
        <v>4</v>
      </c>
      <c r="I107" s="100" t="n">
        <v>0</v>
      </c>
      <c r="J107" s="101" t="s">
        <v>74</v>
      </c>
    </row>
    <row r="108" customFormat="false" ht="12" hidden="false" customHeight="true" outlineLevel="0" collapsed="false">
      <c r="A108" s="98"/>
      <c r="B108" s="33" t="s">
        <v>113</v>
      </c>
      <c r="C108" s="33"/>
      <c r="D108" s="33"/>
      <c r="E108" s="33"/>
      <c r="F108" s="33"/>
      <c r="G108" s="33"/>
      <c r="H108" s="99" t="n">
        <v>2</v>
      </c>
      <c r="I108" s="100" t="n">
        <v>0</v>
      </c>
      <c r="J108" s="101" t="s">
        <v>74</v>
      </c>
    </row>
    <row r="109" customFormat="false" ht="12" hidden="false" customHeight="true" outlineLevel="0" collapsed="false">
      <c r="A109" s="98"/>
      <c r="B109" s="33" t="s">
        <v>114</v>
      </c>
      <c r="C109" s="33"/>
      <c r="D109" s="33"/>
      <c r="E109" s="33"/>
      <c r="F109" s="33"/>
      <c r="G109" s="33"/>
      <c r="H109" s="99" t="n">
        <v>0</v>
      </c>
      <c r="I109" s="100" t="n">
        <v>0</v>
      </c>
      <c r="J109" s="101" t="s">
        <v>74</v>
      </c>
    </row>
    <row r="110" customFormat="false" ht="14.25" hidden="false" customHeight="true" outlineLevel="0" collapsed="false">
      <c r="A110" s="104" t="s">
        <v>115</v>
      </c>
      <c r="B110" s="104"/>
      <c r="C110" s="104"/>
      <c r="D110" s="104"/>
      <c r="E110" s="104"/>
      <c r="F110" s="104"/>
      <c r="G110" s="104"/>
      <c r="H110" s="104"/>
      <c r="I110" s="105" t="n">
        <f aca="false">SUM(I68:I109)</f>
        <v>0</v>
      </c>
      <c r="J110" s="106"/>
    </row>
    <row r="111" customFormat="false" ht="15.75" hidden="false" customHeight="true" outlineLevel="0" collapsed="false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customFormat="false" ht="15.75" hidden="false" customHeight="true" outlineLevel="0" collapsed="false">
      <c r="A112" s="9"/>
      <c r="B112" s="9"/>
      <c r="C112" s="9"/>
      <c r="D112" s="9"/>
      <c r="E112" s="9"/>
      <c r="F112" s="107" t="s">
        <v>116</v>
      </c>
      <c r="G112" s="107" t="s">
        <v>117</v>
      </c>
      <c r="H112" s="107" t="s">
        <v>118</v>
      </c>
      <c r="I112" s="9"/>
      <c r="J112" s="9"/>
    </row>
    <row r="113" customFormat="false" ht="14.25" hidden="false" customHeight="true" outlineLevel="0" collapsed="false">
      <c r="A113" s="108" t="s">
        <v>119</v>
      </c>
      <c r="B113" s="108"/>
      <c r="C113" s="108"/>
      <c r="D113" s="108"/>
      <c r="E113" s="108"/>
      <c r="F113" s="109" t="n">
        <v>0</v>
      </c>
      <c r="G113" s="109" t="n">
        <f aca="false">+F114-1</f>
        <v>12</v>
      </c>
      <c r="H113" s="107" t="s">
        <v>120</v>
      </c>
      <c r="I113" s="107" t="s">
        <v>121</v>
      </c>
      <c r="J113" s="110" t="n">
        <f aca="false">IF(I110&lt;13,J14,)</f>
        <v>4.68</v>
      </c>
    </row>
    <row r="114" customFormat="false" ht="14.25" hidden="false" customHeight="true" outlineLevel="0" collapsed="false">
      <c r="A114" s="108"/>
      <c r="B114" s="108"/>
      <c r="C114" s="108"/>
      <c r="D114" s="108"/>
      <c r="E114" s="108"/>
      <c r="F114" s="109" t="n">
        <v>13</v>
      </c>
      <c r="G114" s="109" t="n">
        <f aca="false">+F115-1</f>
        <v>30</v>
      </c>
      <c r="H114" s="107" t="s">
        <v>122</v>
      </c>
      <c r="I114" s="107" t="s">
        <v>121</v>
      </c>
      <c r="J114" s="110" t="str">
        <f aca="false">IF(AND(I110&lt;F115,I110&gt;=F114),J15,"")</f>
        <v/>
      </c>
    </row>
    <row r="115" customFormat="false" ht="14.25" hidden="false" customHeight="true" outlineLevel="0" collapsed="false">
      <c r="A115" s="108"/>
      <c r="B115" s="108"/>
      <c r="C115" s="108"/>
      <c r="D115" s="108"/>
      <c r="E115" s="108"/>
      <c r="F115" s="109" t="n">
        <v>31</v>
      </c>
      <c r="G115" s="107" t="s">
        <v>123</v>
      </c>
      <c r="H115" s="107" t="s">
        <v>124</v>
      </c>
      <c r="I115" s="107" t="s">
        <v>121</v>
      </c>
      <c r="J115" s="110" t="str">
        <f aca="false">IF(I110&gt;=F115,J16,"")</f>
        <v/>
      </c>
    </row>
    <row r="116" customFormat="false" ht="14.25" hidden="false" customHeight="true" outlineLevel="0" collapsed="false">
      <c r="A116" s="111"/>
      <c r="B116" s="111"/>
      <c r="C116" s="111"/>
      <c r="D116" s="111"/>
      <c r="E116" s="111"/>
      <c r="F116" s="111"/>
      <c r="G116" s="112"/>
      <c r="H116" s="113"/>
      <c r="I116" s="112"/>
      <c r="J116" s="113"/>
    </row>
    <row r="117" customFormat="false" ht="6" hidden="false" customHeight="true" outlineLevel="0" collapsed="false">
      <c r="A117" s="71"/>
      <c r="B117" s="71"/>
      <c r="C117" s="71"/>
      <c r="D117" s="71"/>
      <c r="E117" s="71"/>
      <c r="F117" s="71"/>
      <c r="G117" s="71"/>
      <c r="H117" s="71"/>
      <c r="I117" s="71"/>
      <c r="J117" s="71"/>
    </row>
    <row r="118" customFormat="false" ht="15.75" hidden="false" customHeight="true" outlineLevel="0" collapsed="false">
      <c r="A118" s="114" t="s">
        <v>125</v>
      </c>
      <c r="B118" s="114"/>
      <c r="C118" s="114"/>
      <c r="D118" s="114"/>
      <c r="E118" s="114"/>
      <c r="F118" s="115"/>
      <c r="G118" s="116"/>
      <c r="H118" s="117" t="s">
        <v>126</v>
      </c>
      <c r="I118" s="118" t="n">
        <f aca="false">SUM(J113:J115)</f>
        <v>4.68</v>
      </c>
      <c r="J118" s="118"/>
    </row>
    <row r="119" customFormat="false" ht="12" hidden="false" customHeight="true" outlineLevel="0" collapsed="false">
      <c r="A119" s="71"/>
      <c r="B119" s="71"/>
      <c r="C119" s="71"/>
      <c r="D119" s="71"/>
      <c r="E119" s="71"/>
      <c r="F119" s="71"/>
      <c r="G119" s="71"/>
      <c r="H119" s="71"/>
      <c r="I119" s="71"/>
      <c r="J119" s="71"/>
    </row>
    <row r="120" customFormat="false" ht="12" hidden="false" customHeight="tru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customFormat="false" ht="12" hidden="false" customHeight="true" outlineLevel="0" collapsed="false">
      <c r="A121" s="10" t="s">
        <v>127</v>
      </c>
      <c r="B121" s="10"/>
      <c r="C121" s="10"/>
      <c r="D121" s="10"/>
      <c r="E121" s="10"/>
      <c r="F121" s="10"/>
      <c r="G121" s="10"/>
      <c r="H121" s="10"/>
      <c r="I121" s="10"/>
      <c r="J121" s="10"/>
    </row>
    <row r="122" customFormat="false" ht="12" hidden="false" customHeight="tru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customFormat="false" ht="12" hidden="false" customHeight="true" outlineLevel="0" collapsed="false">
      <c r="A123" s="119" t="s">
        <v>72</v>
      </c>
      <c r="B123" s="120" t="s">
        <v>128</v>
      </c>
      <c r="C123" s="120"/>
      <c r="D123" s="120"/>
      <c r="E123" s="120"/>
      <c r="F123" s="120"/>
      <c r="G123" s="120"/>
      <c r="H123" s="120"/>
      <c r="I123" s="121" t="n">
        <v>15</v>
      </c>
      <c r="J123" s="122"/>
      <c r="L123" s="123"/>
    </row>
    <row r="124" customFormat="false" ht="12" hidden="false" customHeight="true" outlineLevel="0" collapsed="false">
      <c r="A124" s="119"/>
      <c r="B124" s="120" t="s">
        <v>129</v>
      </c>
      <c r="C124" s="120"/>
      <c r="D124" s="120"/>
      <c r="E124" s="120"/>
      <c r="F124" s="120"/>
      <c r="G124" s="120"/>
      <c r="H124" s="120"/>
      <c r="I124" s="121" t="n">
        <v>7</v>
      </c>
      <c r="J124" s="122" t="n">
        <f aca="false">IF(A124="*",I124,0)</f>
        <v>0</v>
      </c>
    </row>
    <row r="125" customFormat="false" ht="12" hidden="false" customHeight="true" outlineLevel="0" collapsed="false">
      <c r="A125" s="124"/>
      <c r="B125" s="125"/>
      <c r="C125" s="125"/>
      <c r="D125" s="125"/>
      <c r="E125" s="125"/>
      <c r="F125" s="125"/>
      <c r="G125" s="125"/>
      <c r="H125" s="125"/>
      <c r="I125" s="125"/>
      <c r="J125" s="126" t="n">
        <f aca="false">SUM(J123:J124)</f>
        <v>0</v>
      </c>
    </row>
    <row r="126" customFormat="false" ht="9.75" hidden="false" customHeight="true" outlineLevel="0" collapsed="false">
      <c r="A126" s="71"/>
      <c r="B126" s="71"/>
      <c r="C126" s="71"/>
      <c r="D126" s="71"/>
      <c r="E126" s="71"/>
      <c r="F126" s="71"/>
      <c r="G126" s="71"/>
      <c r="H126" s="71"/>
      <c r="I126" s="71"/>
      <c r="J126" s="71"/>
    </row>
    <row r="127" customFormat="false" ht="14.25" hidden="false" customHeight="true" outlineLevel="0" collapsed="false">
      <c r="A127" s="127" t="s">
        <v>130</v>
      </c>
      <c r="B127" s="127"/>
      <c r="C127" s="127"/>
      <c r="D127" s="127"/>
      <c r="E127" s="127"/>
      <c r="F127" s="127"/>
      <c r="G127" s="127"/>
      <c r="H127" s="127"/>
      <c r="I127" s="127"/>
      <c r="J127" s="127"/>
    </row>
    <row r="128" customFormat="false" ht="8.25" hidden="false" customHeight="tru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customFormat="false" ht="12" hidden="false" customHeight="true" outlineLevel="0" collapsed="false">
      <c r="A129" s="119"/>
      <c r="B129" s="128" t="s">
        <v>131</v>
      </c>
      <c r="C129" s="128"/>
      <c r="D129" s="128"/>
      <c r="E129" s="129" t="s">
        <v>132</v>
      </c>
      <c r="F129" s="129"/>
      <c r="G129" s="129"/>
      <c r="H129" s="129"/>
      <c r="I129" s="130" t="n">
        <v>2</v>
      </c>
      <c r="J129" s="131" t="n">
        <f aca="false">IF(A129="*",I129,0)</f>
        <v>0</v>
      </c>
    </row>
    <row r="130" customFormat="false" ht="12" hidden="false" customHeight="true" outlineLevel="0" collapsed="false">
      <c r="A130" s="119"/>
      <c r="B130" s="128"/>
      <c r="C130" s="128"/>
      <c r="D130" s="128"/>
      <c r="E130" s="129" t="s">
        <v>133</v>
      </c>
      <c r="F130" s="129"/>
      <c r="G130" s="129"/>
      <c r="H130" s="129"/>
      <c r="I130" s="130" t="n">
        <v>3</v>
      </c>
      <c r="J130" s="131" t="n">
        <f aca="false">IF(A130="*",I130,0)</f>
        <v>0</v>
      </c>
    </row>
    <row r="131" customFormat="false" ht="12" hidden="false" customHeight="true" outlineLevel="0" collapsed="false">
      <c r="A131" s="119"/>
      <c r="B131" s="128"/>
      <c r="C131" s="128"/>
      <c r="D131" s="128"/>
      <c r="E131" s="129" t="s">
        <v>134</v>
      </c>
      <c r="F131" s="129"/>
      <c r="G131" s="129"/>
      <c r="H131" s="129"/>
      <c r="I131" s="130" t="n">
        <v>4</v>
      </c>
      <c r="J131" s="131"/>
    </row>
    <row r="132" customFormat="false" ht="12" hidden="false" customHeight="true" outlineLevel="0" collapsed="false">
      <c r="A132" s="119"/>
      <c r="B132" s="132" t="s">
        <v>135</v>
      </c>
      <c r="C132" s="132"/>
      <c r="D132" s="132"/>
      <c r="E132" s="133" t="s">
        <v>136</v>
      </c>
      <c r="F132" s="133"/>
      <c r="G132" s="133"/>
      <c r="H132" s="133"/>
      <c r="I132" s="130" t="n">
        <v>0</v>
      </c>
      <c r="J132" s="134" t="n">
        <f aca="false">IF(A132="*",I132,0)</f>
        <v>0</v>
      </c>
    </row>
    <row r="133" customFormat="false" ht="12" hidden="false" customHeight="true" outlineLevel="0" collapsed="false">
      <c r="A133" s="119"/>
      <c r="B133" s="132"/>
      <c r="C133" s="132"/>
      <c r="D133" s="132"/>
      <c r="E133" s="133" t="s">
        <v>137</v>
      </c>
      <c r="F133" s="133"/>
      <c r="G133" s="133"/>
      <c r="H133" s="133"/>
      <c r="I133" s="130" t="n">
        <v>3</v>
      </c>
      <c r="J133" s="134" t="n">
        <f aca="false">IF(A133="*",I133,0)</f>
        <v>0</v>
      </c>
    </row>
    <row r="134" customFormat="false" ht="12" hidden="false" customHeight="true" outlineLevel="0" collapsed="false">
      <c r="A134" s="119"/>
      <c r="B134" s="132"/>
      <c r="C134" s="132"/>
      <c r="D134" s="132"/>
      <c r="E134" s="133" t="s">
        <v>138</v>
      </c>
      <c r="F134" s="133"/>
      <c r="G134" s="133"/>
      <c r="H134" s="133"/>
      <c r="I134" s="130" t="n">
        <v>5</v>
      </c>
      <c r="J134" s="134" t="n">
        <f aca="false">IF(A134="*",I134,0)</f>
        <v>0</v>
      </c>
    </row>
    <row r="135" customFormat="false" ht="12" hidden="false" customHeight="true" outlineLevel="0" collapsed="false">
      <c r="A135" s="135"/>
      <c r="B135" s="135"/>
      <c r="C135" s="135"/>
      <c r="D135" s="135"/>
      <c r="E135" s="135"/>
      <c r="F135" s="135"/>
      <c r="G135" s="135"/>
      <c r="H135" s="135"/>
      <c r="I135" s="136"/>
      <c r="J135" s="137" t="n">
        <f aca="false">SUM(J129:J134)</f>
        <v>0</v>
      </c>
    </row>
    <row r="136" customFormat="false" ht="12" hidden="false" customHeight="true" outlineLevel="0" collapsed="false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</row>
    <row r="137" customFormat="false" ht="12" hidden="false" customHeight="true" outlineLevel="0" collapsed="false">
      <c r="A137" s="84" t="s">
        <v>139</v>
      </c>
      <c r="B137" s="84"/>
      <c r="C137" s="84"/>
      <c r="D137" s="84"/>
      <c r="E137" s="84"/>
      <c r="F137" s="84"/>
      <c r="G137" s="84"/>
      <c r="H137" s="84"/>
      <c r="I137" s="84"/>
      <c r="J137" s="84"/>
    </row>
    <row r="138" customFormat="false" ht="12" hidden="false" customHeight="true" outlineLevel="0" collapsed="false">
      <c r="A138" s="68" t="s">
        <v>140</v>
      </c>
      <c r="B138" s="68"/>
      <c r="C138" s="68"/>
      <c r="D138" s="139"/>
      <c r="E138" s="140"/>
      <c r="F138" s="140"/>
      <c r="G138" s="140"/>
      <c r="H138" s="141"/>
      <c r="I138" s="142"/>
      <c r="J138" s="143" t="n">
        <f aca="false">I118</f>
        <v>4.68</v>
      </c>
    </row>
    <row r="139" customFormat="false" ht="12" hidden="false" customHeight="true" outlineLevel="0" collapsed="false">
      <c r="A139" s="71"/>
      <c r="B139" s="71"/>
      <c r="C139" s="71"/>
      <c r="D139" s="71"/>
      <c r="E139" s="71"/>
      <c r="F139" s="71"/>
      <c r="G139" s="71"/>
      <c r="H139" s="71"/>
      <c r="I139" s="71"/>
      <c r="J139" s="71"/>
    </row>
    <row r="140" customFormat="false" ht="12" hidden="false" customHeight="true" outlineLevel="0" collapsed="false">
      <c r="A140" s="144" t="s">
        <v>141</v>
      </c>
      <c r="B140" s="144"/>
      <c r="C140" s="144"/>
      <c r="D140" s="145" t="n">
        <f aca="false">J125</f>
        <v>0</v>
      </c>
      <c r="E140" s="146"/>
      <c r="F140" s="147"/>
      <c r="G140" s="147"/>
      <c r="H140" s="148"/>
      <c r="I140" s="118" t="n">
        <f aca="false">J138*D140/100+J138</f>
        <v>4.68</v>
      </c>
      <c r="J140" s="118"/>
    </row>
    <row r="141" customFormat="false" ht="6" hidden="false" customHeight="true" outlineLevel="0" collapsed="false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</row>
    <row r="142" customFormat="false" ht="12" hidden="false" customHeight="true" outlineLevel="0" collapsed="false">
      <c r="A142" s="144" t="s">
        <v>142</v>
      </c>
      <c r="B142" s="144"/>
      <c r="C142" s="144"/>
      <c r="D142" s="150" t="n">
        <f aca="false">J135</f>
        <v>0</v>
      </c>
      <c r="E142" s="146"/>
      <c r="F142" s="147"/>
      <c r="G142" s="147"/>
      <c r="H142" s="148"/>
      <c r="I142" s="118" t="n">
        <f aca="false">I140*D142/100+I140</f>
        <v>4.68</v>
      </c>
      <c r="J142" s="118"/>
    </row>
    <row r="143" customFormat="false" ht="12" hidden="false" customHeight="true" outlineLevel="0" collapsed="false">
      <c r="A143" s="71"/>
      <c r="B143" s="71"/>
      <c r="C143" s="71"/>
      <c r="D143" s="71"/>
      <c r="E143" s="71"/>
      <c r="F143" s="71"/>
      <c r="G143" s="71"/>
      <c r="H143" s="71"/>
      <c r="I143" s="71"/>
      <c r="J143" s="71"/>
    </row>
    <row r="144" customFormat="false" ht="12" hidden="false" customHeight="true" outlineLevel="0" collapsed="false">
      <c r="A144" s="32" t="s">
        <v>143</v>
      </c>
      <c r="B144" s="32"/>
      <c r="C144" s="32"/>
      <c r="D144" s="32"/>
      <c r="E144" s="32"/>
      <c r="F144" s="32"/>
      <c r="G144" s="32"/>
      <c r="H144" s="32"/>
      <c r="I144" s="32"/>
      <c r="J144" s="32"/>
    </row>
    <row r="145" customFormat="false" ht="15" hidden="false" customHeight="true" outlineLevel="0" collapsed="false">
      <c r="A145" s="68" t="s">
        <v>117</v>
      </c>
      <c r="B145" s="33" t="s">
        <v>144</v>
      </c>
      <c r="C145" s="151" t="n">
        <f aca="false">I63</f>
        <v>0</v>
      </c>
      <c r="D145" s="25" t="s">
        <v>145</v>
      </c>
      <c r="E145" s="152" t="n">
        <f aca="false">I142</f>
        <v>4.68</v>
      </c>
      <c r="F145" s="34" t="s">
        <v>146</v>
      </c>
      <c r="G145" s="34"/>
      <c r="H145" s="153" t="n">
        <f aca="false">C145*E145</f>
        <v>0</v>
      </c>
      <c r="I145" s="154" t="s">
        <v>147</v>
      </c>
      <c r="J145" s="155"/>
    </row>
    <row r="146" customFormat="false" ht="15.75" hidden="false" customHeight="true" outlineLevel="0" collapsed="false">
      <c r="A146" s="63"/>
      <c r="B146" s="63"/>
      <c r="C146" s="63"/>
      <c r="D146" s="63"/>
      <c r="E146" s="63"/>
      <c r="F146" s="63"/>
      <c r="G146" s="156"/>
      <c r="H146" s="157" t="n">
        <f aca="false">H145*12</f>
        <v>0</v>
      </c>
      <c r="I146" s="154" t="s">
        <v>148</v>
      </c>
      <c r="J146" s="155"/>
    </row>
    <row r="147" customFormat="false" ht="15.75" hidden="false" customHeight="true" outlineLevel="0" collapsed="false">
      <c r="A147" s="71"/>
      <c r="B147" s="71"/>
      <c r="C147" s="71"/>
      <c r="D147" s="71"/>
      <c r="E147" s="71"/>
      <c r="F147" s="71"/>
      <c r="G147" s="71"/>
      <c r="H147" s="97"/>
      <c r="I147" s="158"/>
      <c r="J147" s="158"/>
    </row>
    <row r="148" customFormat="false" ht="15.75" hidden="false" customHeight="true" outlineLevel="0" collapsed="false">
      <c r="A148" s="71"/>
      <c r="B148" s="71"/>
      <c r="C148" s="71"/>
      <c r="D148" s="71"/>
      <c r="E148" s="71"/>
      <c r="F148" s="71"/>
      <c r="G148" s="71"/>
      <c r="H148" s="97"/>
      <c r="I148" s="158"/>
      <c r="J148" s="158"/>
    </row>
    <row r="149" customFormat="false" ht="12" hidden="false" customHeight="true" outlineLevel="0" collapsed="false">
      <c r="A149" s="71"/>
      <c r="B149" s="71"/>
      <c r="C149" s="71"/>
      <c r="D149" s="71"/>
      <c r="E149" s="71"/>
      <c r="F149" s="71"/>
      <c r="G149" s="71"/>
      <c r="H149" s="71"/>
      <c r="I149" s="71"/>
      <c r="J149" s="71"/>
    </row>
    <row r="150" s="14" customFormat="true" ht="18" hidden="false" customHeight="true" outlineLevel="0" collapsed="false">
      <c r="A150" s="159" t="s">
        <v>149</v>
      </c>
      <c r="B150" s="159"/>
      <c r="C150" s="159"/>
      <c r="D150" s="159"/>
      <c r="E150" s="159"/>
      <c r="F150" s="159"/>
      <c r="G150" s="160"/>
      <c r="H150" s="161" t="n">
        <f aca="false">H145</f>
        <v>0</v>
      </c>
      <c r="I150" s="162" t="s">
        <v>147</v>
      </c>
      <c r="J150" s="163"/>
      <c r="L150" s="164"/>
    </row>
    <row r="151" s="166" customFormat="true" ht="6.75" hidden="false" customHeight="true" outlineLevel="0" collapsed="false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</row>
    <row r="152" s="168" customFormat="true" ht="18.75" hidden="false" customHeight="true" outlineLevel="0" collapsed="false">
      <c r="A152" s="159" t="s">
        <v>150</v>
      </c>
      <c r="B152" s="159"/>
      <c r="C152" s="159"/>
      <c r="D152" s="159"/>
      <c r="E152" s="159"/>
      <c r="F152" s="159"/>
      <c r="G152" s="160"/>
      <c r="H152" s="167"/>
      <c r="I152" s="162" t="s">
        <v>147</v>
      </c>
      <c r="J152" s="163"/>
    </row>
    <row r="153" s="87" customFormat="true" ht="8.25" hidden="false" customHeight="true" outlineLevel="0" collapsed="false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</row>
    <row r="154" customFormat="false" ht="45.75" hidden="false" customHeight="true" outlineLevel="0" collapsed="false">
      <c r="A154" s="170" t="s">
        <v>151</v>
      </c>
      <c r="B154" s="170"/>
      <c r="C154" s="170"/>
      <c r="D154" s="170"/>
      <c r="E154" s="170"/>
      <c r="F154" s="170"/>
      <c r="G154" s="170"/>
      <c r="H154" s="170"/>
      <c r="I154" s="170"/>
      <c r="J154" s="170"/>
    </row>
    <row r="155" customFormat="false" ht="16.5" hidden="false" customHeight="true" outlineLevel="0" collapsed="false"/>
    <row r="156" customFormat="false" ht="12" hidden="false" customHeight="true" outlineLevel="0" collapsed="false">
      <c r="A156" s="171"/>
      <c r="B156" s="172"/>
      <c r="C156" s="172"/>
      <c r="D156" s="172"/>
      <c r="E156" s="172"/>
      <c r="F156" s="172"/>
      <c r="G156" s="172"/>
      <c r="H156" s="172"/>
      <c r="I156" s="172"/>
      <c r="J156" s="173"/>
    </row>
    <row r="157" customFormat="false" ht="12" hidden="false" customHeight="true" outlineLevel="0" collapsed="false">
      <c r="A157" s="174" t="s">
        <v>152</v>
      </c>
      <c r="B157" s="175"/>
      <c r="C157" s="175"/>
      <c r="D157" s="74"/>
      <c r="E157" s="176"/>
      <c r="F157" s="74"/>
      <c r="G157" s="177"/>
      <c r="H157" s="178"/>
      <c r="I157" s="72"/>
      <c r="J157" s="73"/>
    </row>
    <row r="158" customFormat="false" ht="7.5" hidden="false" customHeight="true" outlineLevel="0" collapsed="false">
      <c r="A158" s="171"/>
      <c r="B158" s="176"/>
      <c r="C158" s="74"/>
      <c r="D158" s="74"/>
      <c r="E158" s="176"/>
      <c r="F158" s="74"/>
      <c r="G158" s="74"/>
      <c r="H158" s="74"/>
      <c r="I158" s="72"/>
      <c r="J158" s="73"/>
    </row>
    <row r="159" customFormat="false" ht="12" hidden="false" customHeight="true" outlineLevel="0" collapsed="false">
      <c r="A159" s="171"/>
      <c r="B159" s="176"/>
      <c r="C159" s="74"/>
      <c r="D159" s="74"/>
      <c r="E159" s="176"/>
      <c r="F159" s="74"/>
      <c r="G159" s="74"/>
      <c r="H159" s="74"/>
      <c r="I159" s="72"/>
      <c r="J159" s="73"/>
    </row>
    <row r="160" customFormat="false" ht="12" hidden="false" customHeight="true" outlineLevel="0" collapsed="false">
      <c r="A160" s="174" t="s">
        <v>153</v>
      </c>
      <c r="B160" s="179"/>
      <c r="C160" s="179"/>
      <c r="D160" s="179"/>
      <c r="E160" s="179"/>
      <c r="F160" s="81"/>
      <c r="G160" s="71" t="s">
        <v>154</v>
      </c>
      <c r="H160" s="9"/>
      <c r="I160" s="9"/>
      <c r="J160" s="9"/>
    </row>
    <row r="161" customFormat="false" ht="12" hidden="false" customHeight="true" outlineLevel="0" collapsed="false">
      <c r="A161" s="71"/>
      <c r="B161" s="80"/>
      <c r="C161" s="81"/>
      <c r="D161" s="81"/>
      <c r="E161" s="80"/>
      <c r="F161" s="81"/>
      <c r="G161" s="81"/>
      <c r="H161" s="81"/>
      <c r="I161" s="9"/>
      <c r="J161" s="73"/>
    </row>
    <row r="162" customFormat="false" ht="12" hidden="false" customHeight="true" outlineLevel="0" collapsed="false">
      <c r="A162" s="80" t="s">
        <v>155</v>
      </c>
      <c r="B162" s="80"/>
      <c r="C162" s="80"/>
      <c r="D162" s="80"/>
      <c r="E162" s="80"/>
      <c r="F162" s="81"/>
      <c r="G162" s="80" t="s">
        <v>155</v>
      </c>
      <c r="H162" s="80"/>
      <c r="I162" s="80"/>
      <c r="J162" s="80"/>
    </row>
    <row r="163" customFormat="false" ht="12" hidden="false" customHeight="true" outlineLevel="0" collapsed="false">
      <c r="A163" s="71"/>
      <c r="B163" s="80"/>
      <c r="C163" s="81"/>
      <c r="D163" s="81"/>
      <c r="E163" s="80"/>
      <c r="F163" s="81"/>
      <c r="G163" s="81"/>
      <c r="H163" s="81"/>
      <c r="I163" s="9"/>
      <c r="J163" s="73"/>
    </row>
    <row r="164" customFormat="false" ht="12" hidden="false" customHeight="true" outlineLevel="0" collapsed="false">
      <c r="A164" s="80" t="s">
        <v>155</v>
      </c>
      <c r="B164" s="80"/>
      <c r="C164" s="80"/>
      <c r="D164" s="80"/>
      <c r="E164" s="80"/>
      <c r="F164" s="81"/>
      <c r="G164" s="80" t="s">
        <v>155</v>
      </c>
      <c r="H164" s="80"/>
      <c r="I164" s="80"/>
      <c r="J164" s="80"/>
    </row>
    <row r="165" customFormat="false" ht="12" hidden="false" customHeight="true" outlineLevel="0" collapsed="false">
      <c r="A165" s="171"/>
      <c r="B165" s="176"/>
      <c r="C165" s="74"/>
      <c r="D165" s="74"/>
      <c r="E165" s="176"/>
      <c r="F165" s="74"/>
      <c r="G165" s="74"/>
      <c r="H165" s="74"/>
      <c r="I165" s="72"/>
      <c r="J165" s="73"/>
    </row>
    <row r="166" customFormat="false" ht="12" hidden="false" customHeight="true" outlineLevel="0" collapsed="false">
      <c r="A166" s="174" t="s">
        <v>156</v>
      </c>
      <c r="B166" s="179"/>
      <c r="C166" s="179"/>
      <c r="D166" s="179"/>
      <c r="E166" s="179"/>
      <c r="F166" s="74"/>
      <c r="G166" s="71" t="s">
        <v>156</v>
      </c>
      <c r="H166" s="9"/>
      <c r="I166" s="9"/>
      <c r="J166" s="9"/>
      <c r="K166" s="180"/>
    </row>
    <row r="167" customFormat="false" ht="12" hidden="false" customHeight="true" outlineLevel="0" collapsed="false">
      <c r="A167" s="174" t="s">
        <v>157</v>
      </c>
      <c r="B167" s="179"/>
      <c r="C167" s="179"/>
      <c r="D167" s="179"/>
      <c r="E167" s="179"/>
      <c r="F167" s="74"/>
      <c r="G167" s="71" t="s">
        <v>158</v>
      </c>
      <c r="H167" s="9"/>
      <c r="I167" s="9"/>
      <c r="J167" s="9"/>
    </row>
    <row r="168" customFormat="false" ht="12" hidden="false" customHeight="true" outlineLevel="0" collapsed="false">
      <c r="A168" s="171"/>
      <c r="B168" s="181"/>
      <c r="C168" s="181"/>
      <c r="D168" s="181"/>
      <c r="E168" s="176"/>
      <c r="F168" s="74"/>
      <c r="G168" s="72"/>
      <c r="H168" s="72"/>
      <c r="I168" s="72"/>
      <c r="J168" s="73"/>
    </row>
    <row r="169" customFormat="false" ht="20" hidden="false" customHeight="true" outlineLevel="0" collapsed="false">
      <c r="A169" s="80" t="s">
        <v>155</v>
      </c>
      <c r="B169" s="80"/>
      <c r="C169" s="80"/>
      <c r="D169" s="80"/>
      <c r="E169" s="80"/>
      <c r="F169" s="74"/>
      <c r="G169" s="80" t="s">
        <v>155</v>
      </c>
      <c r="H169" s="80"/>
      <c r="I169" s="80"/>
      <c r="J169" s="80"/>
    </row>
    <row r="170" customFormat="false" ht="20" hidden="false" customHeight="true" outlineLevel="0" collapsed="false"/>
    <row r="171" customFormat="false" ht="20" hidden="false" customHeight="true" outlineLevel="0" collapsed="false"/>
    <row r="172" customFormat="false" ht="20" hidden="false" customHeight="true" outlineLevel="0" collapsed="false"/>
    <row r="173" customFormat="false" ht="20" hidden="false" customHeight="true" outlineLevel="0" collapsed="false"/>
    <row r="174" customFormat="false" ht="20" hidden="false" customHeight="true" outlineLevel="0" collapsed="false"/>
    <row r="175" customFormat="false" ht="20" hidden="false" customHeight="true" outlineLevel="0" collapsed="false"/>
    <row r="176" customFormat="false" ht="20" hidden="false" customHeight="true" outlineLevel="0" collapsed="false"/>
    <row r="177" customFormat="false" ht="20" hidden="false" customHeight="true" outlineLevel="0" collapsed="false"/>
    <row r="178" customFormat="false" ht="20" hidden="false" customHeight="true" outlineLevel="0" collapsed="false"/>
    <row r="179" customFormat="false" ht="20" hidden="false" customHeight="true" outlineLevel="0" collapsed="false"/>
    <row r="180" customFormat="false" ht="20" hidden="false" customHeight="true" outlineLevel="0" collapsed="false"/>
    <row r="181" customFormat="false" ht="20" hidden="false" customHeight="true" outlineLevel="0" collapsed="false"/>
    <row r="182" customFormat="false" ht="20" hidden="false" customHeight="true" outlineLevel="0" collapsed="false"/>
    <row r="183" customFormat="false" ht="20" hidden="false" customHeight="true" outlineLevel="0" collapsed="false"/>
    <row r="184" customFormat="false" ht="20" hidden="false" customHeight="true" outlineLevel="0" collapsed="false"/>
    <row r="185" customFormat="false" ht="20" hidden="false" customHeight="true" outlineLevel="0" collapsed="false"/>
    <row r="186" customFormat="false" ht="15" hidden="false" customHeight="true" outlineLevel="0" collapsed="false"/>
    <row r="187" customFormat="false" ht="15" hidden="false" customHeight="true" outlineLevel="0" collapsed="false"/>
    <row r="188" customFormat="false" ht="15" hidden="false" customHeight="true" outlineLevel="0" collapsed="false"/>
    <row r="189" customFormat="false" ht="15" hidden="false" customHeight="true" outlineLevel="0" collapsed="false"/>
    <row r="190" customFormat="false" ht="15" hidden="false" customHeight="true" outlineLevel="0" collapsed="false"/>
    <row r="191" customFormat="false" ht="15" hidden="false" customHeight="true" outlineLevel="0" collapsed="false"/>
    <row r="192" customFormat="false" ht="15" hidden="false" customHeight="true" outlineLevel="0" collapsed="false"/>
    <row r="193" customFormat="false" ht="15" hidden="false" customHeight="true" outlineLevel="0" collapsed="false"/>
    <row r="194" customFormat="false" ht="15" hidden="false" customHeight="true" outlineLevel="0" collapsed="false"/>
    <row r="195" customFormat="false" ht="15" hidden="false" customHeight="true" outlineLevel="0" collapsed="false"/>
    <row r="196" customFormat="false" ht="15" hidden="false" customHeight="true" outlineLevel="0" collapsed="false"/>
    <row r="197" customFormat="false" ht="15" hidden="false" customHeight="true" outlineLevel="0" collapsed="false"/>
    <row r="198" customFormat="false" ht="15" hidden="false" customHeight="true" outlineLevel="0" collapsed="false"/>
    <row r="199" customFormat="false" ht="15" hidden="false" customHeight="true" outlineLevel="0" collapsed="false"/>
    <row r="200" customFormat="false" ht="15" hidden="false" customHeight="true" outlineLevel="0" collapsed="false"/>
    <row r="201" customFormat="false" ht="15" hidden="false" customHeight="true" outlineLevel="0" collapsed="false"/>
    <row r="202" customFormat="false" ht="15" hidden="false" customHeight="true" outlineLevel="0" collapsed="false"/>
    <row r="203" customFormat="false" ht="15" hidden="false" customHeight="true" outlineLevel="0" collapsed="false"/>
    <row r="204" customFormat="false" ht="15" hidden="false" customHeight="true" outlineLevel="0" collapsed="false"/>
    <row r="205" customFormat="false" ht="15" hidden="false" customHeight="true" outlineLevel="0" collapsed="false"/>
    <row r="206" customFormat="false" ht="15" hidden="false" customHeight="true" outlineLevel="0" collapsed="false"/>
    <row r="207" customFormat="false" ht="15" hidden="false" customHeight="true" outlineLevel="0" collapsed="false"/>
    <row r="208" customFormat="false" ht="15" hidden="false" customHeight="true" outlineLevel="0" collapsed="false"/>
    <row r="209" customFormat="false" ht="15" hidden="false" customHeight="true" outlineLevel="0" collapsed="false"/>
    <row r="210" customFormat="false" ht="15" hidden="false" customHeight="true" outlineLevel="0" collapsed="false"/>
    <row r="211" customFormat="false" ht="15" hidden="false" customHeight="true" outlineLevel="0" collapsed="false"/>
    <row r="212" customFormat="false" ht="15" hidden="false" customHeight="true" outlineLevel="0" collapsed="false"/>
    <row r="213" customFormat="false" ht="15" hidden="false" customHeight="true" outlineLevel="0" collapsed="false"/>
    <row r="214" customFormat="false" ht="15" hidden="false" customHeight="true" outlineLevel="0" collapsed="false"/>
    <row r="215" customFormat="false" ht="15" hidden="false" customHeight="true" outlineLevel="0" collapsed="false"/>
    <row r="216" customFormat="false" ht="15" hidden="false" customHeight="true" outlineLevel="0" collapsed="false"/>
    <row r="217" customFormat="false" ht="15" hidden="false" customHeight="true" outlineLevel="0" collapsed="false"/>
    <row r="218" customFormat="false" ht="15" hidden="false" customHeight="true" outlineLevel="0" collapsed="false"/>
    <row r="219" customFormat="false" ht="15" hidden="false" customHeight="true" outlineLevel="0" collapsed="false"/>
    <row r="220" customFormat="false" ht="15" hidden="false" customHeight="true" outlineLevel="0" collapsed="false"/>
    <row r="221" customFormat="false" ht="15" hidden="false" customHeight="true" outlineLevel="0" collapsed="false"/>
    <row r="222" customFormat="false" ht="15" hidden="false" customHeight="true" outlineLevel="0" collapsed="false"/>
    <row r="223" customFormat="false" ht="15" hidden="false" customHeight="true" outlineLevel="0" collapsed="false"/>
    <row r="224" customFormat="false" ht="15" hidden="false" customHeight="true" outlineLevel="0" collapsed="false"/>
    <row r="225" customFormat="false" ht="15" hidden="false" customHeight="true" outlineLevel="0" collapsed="false"/>
    <row r="226" customFormat="false" ht="15" hidden="false" customHeight="true" outlineLevel="0" collapsed="false"/>
    <row r="227" customFormat="false" ht="15" hidden="false" customHeight="true" outlineLevel="0" collapsed="false"/>
    <row r="228" customFormat="false" ht="15" hidden="false" customHeight="true" outlineLevel="0" collapsed="false"/>
    <row r="229" customFormat="false" ht="15" hidden="false" customHeight="true" outlineLevel="0" collapsed="false"/>
    <row r="230" customFormat="false" ht="15" hidden="false" customHeight="true" outlineLevel="0" collapsed="false"/>
    <row r="231" customFormat="false" ht="15" hidden="false" customHeight="true" outlineLevel="0" collapsed="false"/>
    <row r="232" customFormat="false" ht="15" hidden="false" customHeight="true" outlineLevel="0" collapsed="false"/>
    <row r="233" customFormat="false" ht="15" hidden="false" customHeight="true" outlineLevel="0" collapsed="false"/>
    <row r="234" customFormat="false" ht="15" hidden="false" customHeight="true" outlineLevel="0" collapsed="false"/>
    <row r="235" customFormat="false" ht="15" hidden="false" customHeight="true" outlineLevel="0" collapsed="false"/>
    <row r="236" customFormat="false" ht="15" hidden="false" customHeight="true" outlineLevel="0" collapsed="false"/>
    <row r="237" customFormat="false" ht="15" hidden="false" customHeight="true" outlineLevel="0" collapsed="false"/>
    <row r="238" customFormat="false" ht="15" hidden="false" customHeight="true" outlineLevel="0" collapsed="false"/>
    <row r="239" customFormat="false" ht="15" hidden="false" customHeight="true" outlineLevel="0" collapsed="false"/>
    <row r="240" customFormat="false" ht="15" hidden="false" customHeight="true" outlineLevel="0" collapsed="false"/>
    <row r="241" customFormat="false" ht="15" hidden="false" customHeight="true" outlineLevel="0" collapsed="false"/>
    <row r="242" customFormat="false" ht="15" hidden="false" customHeight="true" outlineLevel="0" collapsed="false"/>
    <row r="243" customFormat="false" ht="15" hidden="false" customHeight="true" outlineLevel="0" collapsed="false"/>
    <row r="244" customFormat="false" ht="15" hidden="false" customHeight="true" outlineLevel="0" collapsed="false"/>
    <row r="245" customFormat="false" ht="15" hidden="false" customHeight="true" outlineLevel="0" collapsed="false"/>
    <row r="246" customFormat="false" ht="15" hidden="false" customHeight="true" outlineLevel="0" collapsed="false"/>
    <row r="247" customFormat="false" ht="15" hidden="false" customHeight="true" outlineLevel="0" collapsed="false"/>
    <row r="248" customFormat="false" ht="15" hidden="false" customHeight="true" outlineLevel="0" collapsed="false"/>
    <row r="249" customFormat="false" ht="15" hidden="false" customHeight="true" outlineLevel="0" collapsed="false"/>
    <row r="250" customFormat="false" ht="15" hidden="false" customHeight="true" outlineLevel="0" collapsed="false"/>
    <row r="251" customFormat="false" ht="15" hidden="false" customHeight="true" outlineLevel="0" collapsed="false"/>
    <row r="252" customFormat="false" ht="15" hidden="false" customHeight="true" outlineLevel="0" collapsed="false"/>
    <row r="253" customFormat="false" ht="15" hidden="false" customHeight="true" outlineLevel="0" collapsed="false"/>
    <row r="254" customFormat="false" ht="15" hidden="false" customHeight="true" outlineLevel="0" collapsed="false"/>
    <row r="255" customFormat="false" ht="15" hidden="false" customHeight="true" outlineLevel="0" collapsed="false"/>
    <row r="256" customFormat="false" ht="15" hidden="false" customHeight="true" outlineLevel="0" collapsed="false"/>
    <row r="257" customFormat="false" ht="15" hidden="false" customHeight="true" outlineLevel="0" collapsed="false"/>
    <row r="258" customFormat="false" ht="15" hidden="false" customHeight="true" outlineLevel="0" collapsed="false"/>
    <row r="259" customFormat="false" ht="15" hidden="false" customHeight="true" outlineLevel="0" collapsed="false"/>
    <row r="260" customFormat="false" ht="15" hidden="false" customHeight="true" outlineLevel="0" collapsed="false"/>
    <row r="261" customFormat="false" ht="15" hidden="false" customHeight="true" outlineLevel="0" collapsed="false"/>
    <row r="262" customFormat="false" ht="15" hidden="false" customHeight="true" outlineLevel="0" collapsed="false"/>
    <row r="263" customFormat="false" ht="15" hidden="false" customHeight="true" outlineLevel="0" collapsed="false"/>
    <row r="264" customFormat="false" ht="15" hidden="false" customHeight="true" outlineLevel="0" collapsed="false"/>
    <row r="265" customFormat="false" ht="15" hidden="false" customHeight="true" outlineLevel="0" collapsed="false"/>
    <row r="266" customFormat="false" ht="15" hidden="false" customHeight="true" outlineLevel="0" collapsed="false"/>
    <row r="267" customFormat="false" ht="15" hidden="false" customHeight="true" outlineLevel="0" collapsed="false"/>
    <row r="268" customFormat="false" ht="15" hidden="false" customHeight="true" outlineLevel="0" collapsed="false"/>
    <row r="269" customFormat="false" ht="15" hidden="false" customHeight="true" outlineLevel="0" collapsed="false"/>
    <row r="270" customFormat="false" ht="15" hidden="false" customHeight="true" outlineLevel="0" collapsed="false"/>
    <row r="271" customFormat="false" ht="15" hidden="false" customHeight="true" outlineLevel="0" collapsed="false"/>
    <row r="272" customFormat="false" ht="15" hidden="false" customHeight="true" outlineLevel="0" collapsed="false"/>
    <row r="273" customFormat="false" ht="15" hidden="false" customHeight="true" outlineLevel="0" collapsed="false"/>
    <row r="274" customFormat="false" ht="15" hidden="false" customHeight="true" outlineLevel="0" collapsed="false"/>
    <row r="275" customFormat="false" ht="15" hidden="false" customHeight="true" outlineLevel="0" collapsed="false"/>
    <row r="276" customFormat="false" ht="15" hidden="false" customHeight="true" outlineLevel="0" collapsed="false"/>
    <row r="277" customFormat="false" ht="15" hidden="false" customHeight="true" outlineLevel="0" collapsed="false"/>
    <row r="278" customFormat="false" ht="15" hidden="false" customHeight="true" outlineLevel="0" collapsed="false"/>
    <row r="279" customFormat="false" ht="15" hidden="false" customHeight="true" outlineLevel="0" collapsed="false"/>
    <row r="280" customFormat="false" ht="15" hidden="false" customHeight="true" outlineLevel="0" collapsed="false"/>
    <row r="281" customFormat="false" ht="15" hidden="false" customHeight="true" outlineLevel="0" collapsed="false"/>
    <row r="282" customFormat="false" ht="15" hidden="false" customHeight="true" outlineLevel="0" collapsed="false"/>
    <row r="283" customFormat="false" ht="15" hidden="false" customHeight="true" outlineLevel="0" collapsed="false"/>
    <row r="284" customFormat="false" ht="15" hidden="false" customHeight="true" outlineLevel="0" collapsed="false"/>
    <row r="285" customFormat="false" ht="15" hidden="false" customHeight="true" outlineLevel="0" collapsed="false"/>
    <row r="286" customFormat="false" ht="15" hidden="false" customHeight="true" outlineLevel="0" collapsed="false"/>
    <row r="287" customFormat="false" ht="15" hidden="false" customHeight="true" outlineLevel="0" collapsed="false"/>
    <row r="288" customFormat="false" ht="15" hidden="false" customHeight="true" outlineLevel="0" collapsed="false"/>
    <row r="289" customFormat="false" ht="15" hidden="false" customHeight="true" outlineLevel="0" collapsed="false"/>
    <row r="290" customFormat="false" ht="15" hidden="false" customHeight="true" outlineLevel="0" collapsed="false"/>
    <row r="291" customFormat="false" ht="15" hidden="false" customHeight="true" outlineLevel="0" collapsed="false"/>
    <row r="292" customFormat="false" ht="15" hidden="false" customHeight="true" outlineLevel="0" collapsed="false"/>
    <row r="293" customFormat="false" ht="15" hidden="false" customHeight="true" outlineLevel="0" collapsed="false"/>
    <row r="294" customFormat="false" ht="15" hidden="false" customHeight="true" outlineLevel="0" collapsed="false"/>
    <row r="295" customFormat="false" ht="15" hidden="false" customHeight="true" outlineLevel="0" collapsed="false"/>
    <row r="296" customFormat="false" ht="15" hidden="false" customHeight="true" outlineLevel="0" collapsed="false"/>
    <row r="297" customFormat="false" ht="15" hidden="false" customHeight="true" outlineLevel="0" collapsed="false"/>
    <row r="298" customFormat="false" ht="15" hidden="false" customHeight="true" outlineLevel="0" collapsed="false"/>
    <row r="299" customFormat="false" ht="15" hidden="false" customHeight="true" outlineLevel="0" collapsed="false"/>
    <row r="300" customFormat="false" ht="15" hidden="false" customHeight="true" outlineLevel="0" collapsed="false"/>
    <row r="301" customFormat="false" ht="15" hidden="false" customHeight="true" outlineLevel="0" collapsed="false"/>
    <row r="302" customFormat="false" ht="15" hidden="false" customHeight="true" outlineLevel="0" collapsed="false"/>
    <row r="303" customFormat="false" ht="15" hidden="false" customHeight="true" outlineLevel="0" collapsed="false"/>
    <row r="304" customFormat="false" ht="15" hidden="false" customHeight="true" outlineLevel="0" collapsed="false"/>
    <row r="305" customFormat="false" ht="15" hidden="false" customHeight="true" outlineLevel="0" collapsed="false"/>
    <row r="306" customFormat="false" ht="15" hidden="false" customHeight="true" outlineLevel="0" collapsed="false"/>
    <row r="307" customFormat="false" ht="15" hidden="false" customHeight="true" outlineLevel="0" collapsed="false"/>
    <row r="308" customFormat="false" ht="15" hidden="false" customHeight="true" outlineLevel="0" collapsed="false"/>
    <row r="309" customFormat="false" ht="15" hidden="false" customHeight="true" outlineLevel="0" collapsed="false"/>
    <row r="310" customFormat="false" ht="15" hidden="false" customHeight="true" outlineLevel="0" collapsed="false"/>
    <row r="311" customFormat="false" ht="15" hidden="false" customHeight="true" outlineLevel="0" collapsed="false"/>
    <row r="312" customFormat="false" ht="15" hidden="false" customHeight="true" outlineLevel="0" collapsed="false"/>
    <row r="313" customFormat="false" ht="15" hidden="false" customHeight="true" outlineLevel="0" collapsed="false"/>
    <row r="314" customFormat="false" ht="15" hidden="false" customHeight="true" outlineLevel="0" collapsed="false"/>
    <row r="315" customFormat="false" ht="15" hidden="false" customHeight="true" outlineLevel="0" collapsed="false"/>
    <row r="316" customFormat="false" ht="15" hidden="false" customHeight="true" outlineLevel="0" collapsed="false"/>
    <row r="317" customFormat="false" ht="15" hidden="false" customHeight="true" outlineLevel="0" collapsed="false"/>
    <row r="318" customFormat="false" ht="15" hidden="false" customHeight="true" outlineLevel="0" collapsed="false"/>
    <row r="319" customFormat="false" ht="15" hidden="false" customHeight="true" outlineLevel="0" collapsed="false"/>
    <row r="320" customFormat="false" ht="15" hidden="false" customHeight="true" outlineLevel="0" collapsed="false"/>
    <row r="321" customFormat="false" ht="15" hidden="false" customHeight="true" outlineLevel="0" collapsed="false"/>
    <row r="322" customFormat="false" ht="15" hidden="false" customHeight="true" outlineLevel="0" collapsed="false"/>
    <row r="323" customFormat="false" ht="15" hidden="false" customHeight="true" outlineLevel="0" collapsed="false"/>
    <row r="324" customFormat="false" ht="15" hidden="false" customHeight="true" outlineLevel="0" collapsed="false"/>
    <row r="325" customFormat="false" ht="15" hidden="false" customHeight="true" outlineLevel="0" collapsed="false"/>
    <row r="326" customFormat="false" ht="15" hidden="false" customHeight="true" outlineLevel="0" collapsed="false"/>
    <row r="327" customFormat="false" ht="15" hidden="false" customHeight="true" outlineLevel="0" collapsed="false"/>
    <row r="328" customFormat="false" ht="15" hidden="false" customHeight="true" outlineLevel="0" collapsed="false"/>
    <row r="329" customFormat="false" ht="15" hidden="false" customHeight="true" outlineLevel="0" collapsed="false"/>
    <row r="330" customFormat="false" ht="15" hidden="false" customHeight="true" outlineLevel="0" collapsed="false"/>
    <row r="331" customFormat="false" ht="15" hidden="false" customHeight="true" outlineLevel="0" collapsed="false"/>
    <row r="332" customFormat="false" ht="15" hidden="false" customHeight="true" outlineLevel="0" collapsed="false"/>
    <row r="333" customFormat="false" ht="15" hidden="false" customHeight="true" outlineLevel="0" collapsed="false"/>
    <row r="334" customFormat="false" ht="15" hidden="false" customHeight="true" outlineLevel="0" collapsed="false"/>
    <row r="335" customFormat="false" ht="15" hidden="false" customHeight="true" outlineLevel="0" collapsed="false"/>
    <row r="336" customFormat="false" ht="15" hidden="false" customHeight="true" outlineLevel="0" collapsed="false"/>
    <row r="337" customFormat="false" ht="15" hidden="false" customHeight="true" outlineLevel="0" collapsed="false"/>
    <row r="338" customFormat="false" ht="15" hidden="false" customHeight="true" outlineLevel="0" collapsed="false"/>
    <row r="339" customFormat="false" ht="15" hidden="false" customHeight="true" outlineLevel="0" collapsed="false"/>
    <row r="340" customFormat="false" ht="15" hidden="false" customHeight="true" outlineLevel="0" collapsed="false"/>
    <row r="341" customFormat="false" ht="15" hidden="false" customHeight="true" outlineLevel="0" collapsed="false"/>
    <row r="342" customFormat="false" ht="15" hidden="false" customHeight="true" outlineLevel="0" collapsed="false"/>
    <row r="343" customFormat="false" ht="15" hidden="false" customHeight="true" outlineLevel="0" collapsed="false"/>
    <row r="344" customFormat="false" ht="15" hidden="false" customHeight="true" outlineLevel="0" collapsed="false"/>
    <row r="345" customFormat="false" ht="15" hidden="false" customHeight="true" outlineLevel="0" collapsed="false"/>
    <row r="346" customFormat="false" ht="15" hidden="false" customHeight="true" outlineLevel="0" collapsed="false"/>
    <row r="347" customFormat="false" ht="15" hidden="false" customHeight="true" outlineLevel="0" collapsed="false"/>
    <row r="348" customFormat="false" ht="15" hidden="false" customHeight="true" outlineLevel="0" collapsed="false"/>
    <row r="349" customFormat="false" ht="15" hidden="false" customHeight="true" outlineLevel="0" collapsed="false"/>
    <row r="350" customFormat="false" ht="15" hidden="false" customHeight="true" outlineLevel="0" collapsed="false"/>
    <row r="351" customFormat="false" ht="15" hidden="false" customHeight="true" outlineLevel="0" collapsed="false"/>
    <row r="352" customFormat="false" ht="15" hidden="false" customHeight="true" outlineLevel="0" collapsed="false"/>
    <row r="353" customFormat="false" ht="15" hidden="false" customHeight="true" outlineLevel="0" collapsed="false"/>
    <row r="354" customFormat="false" ht="15" hidden="false" customHeight="true" outlineLevel="0" collapsed="false"/>
    <row r="355" customFormat="false" ht="15" hidden="false" customHeight="true" outlineLevel="0" collapsed="false"/>
    <row r="356" customFormat="false" ht="15" hidden="false" customHeight="true" outlineLevel="0" collapsed="false"/>
    <row r="357" customFormat="false" ht="15" hidden="false" customHeight="true" outlineLevel="0" collapsed="false"/>
    <row r="358" customFormat="false" ht="15" hidden="false" customHeight="true" outlineLevel="0" collapsed="false"/>
    <row r="359" customFormat="false" ht="15" hidden="false" customHeight="true" outlineLevel="0" collapsed="false"/>
    <row r="360" customFormat="false" ht="15" hidden="false" customHeight="true" outlineLevel="0" collapsed="false"/>
    <row r="361" customFormat="false" ht="15" hidden="false" customHeight="true" outlineLevel="0" collapsed="false"/>
    <row r="362" customFormat="false" ht="15" hidden="false" customHeight="true" outlineLevel="0" collapsed="false"/>
    <row r="363" customFormat="false" ht="15" hidden="false" customHeight="true" outlineLevel="0" collapsed="false"/>
    <row r="364" customFormat="false" ht="15" hidden="false" customHeight="true" outlineLevel="0" collapsed="false"/>
    <row r="365" customFormat="false" ht="15" hidden="false" customHeight="true" outlineLevel="0" collapsed="false"/>
    <row r="366" customFormat="false" ht="15" hidden="false" customHeight="true" outlineLevel="0" collapsed="false"/>
    <row r="367" customFormat="false" ht="15" hidden="false" customHeight="true" outlineLevel="0" collapsed="false"/>
    <row r="368" customFormat="false" ht="15" hidden="false" customHeight="true" outlineLevel="0" collapsed="false"/>
    <row r="369" customFormat="false" ht="15" hidden="false" customHeight="true" outlineLevel="0" collapsed="false"/>
    <row r="370" customFormat="false" ht="15" hidden="false" customHeight="true" outlineLevel="0" collapsed="false"/>
    <row r="371" customFormat="false" ht="15" hidden="false" customHeight="true" outlineLevel="0" collapsed="false"/>
    <row r="372" customFormat="false" ht="15" hidden="false" customHeight="true" outlineLevel="0" collapsed="false"/>
    <row r="373" customFormat="false" ht="15" hidden="false" customHeight="true" outlineLevel="0" collapsed="false"/>
    <row r="374" customFormat="false" ht="15" hidden="false" customHeight="true" outlineLevel="0" collapsed="false"/>
    <row r="375" customFormat="false" ht="15" hidden="false" customHeight="true" outlineLevel="0" collapsed="false"/>
    <row r="376" customFormat="false" ht="15" hidden="false" customHeight="true" outlineLevel="0" collapsed="false"/>
    <row r="377" customFormat="false" ht="15" hidden="false" customHeight="true" outlineLevel="0" collapsed="false"/>
    <row r="378" customFormat="false" ht="15" hidden="false" customHeight="true" outlineLevel="0" collapsed="false"/>
    <row r="379" customFormat="false" ht="15" hidden="false" customHeight="true" outlineLevel="0" collapsed="false"/>
    <row r="380" customFormat="false" ht="15" hidden="false" customHeight="true" outlineLevel="0" collapsed="false"/>
    <row r="381" customFormat="false" ht="15" hidden="false" customHeight="true" outlineLevel="0" collapsed="false"/>
    <row r="382" customFormat="false" ht="15" hidden="false" customHeight="true" outlineLevel="0" collapsed="false"/>
    <row r="383" customFormat="false" ht="15" hidden="false" customHeight="true" outlineLevel="0" collapsed="false"/>
    <row r="384" customFormat="false" ht="15" hidden="false" customHeight="true" outlineLevel="0" collapsed="false"/>
    <row r="385" customFormat="false" ht="15" hidden="false" customHeight="true" outlineLevel="0" collapsed="false"/>
    <row r="386" customFormat="false" ht="15" hidden="false" customHeight="true" outlineLevel="0" collapsed="false"/>
    <row r="387" customFormat="false" ht="15" hidden="false" customHeight="true" outlineLevel="0" collapsed="false"/>
    <row r="388" customFormat="false" ht="15" hidden="false" customHeight="true" outlineLevel="0" collapsed="false"/>
    <row r="389" customFormat="false" ht="15" hidden="false" customHeight="true" outlineLevel="0" collapsed="false"/>
    <row r="390" customFormat="false" ht="15" hidden="false" customHeight="true" outlineLevel="0" collapsed="false"/>
    <row r="391" customFormat="false" ht="15" hidden="false" customHeight="true" outlineLevel="0" collapsed="false"/>
    <row r="392" customFormat="false" ht="15" hidden="false" customHeight="true" outlineLevel="0" collapsed="false"/>
    <row r="393" customFormat="false" ht="15" hidden="false" customHeight="true" outlineLevel="0" collapsed="false"/>
    <row r="394" customFormat="false" ht="15" hidden="false" customHeight="true" outlineLevel="0" collapsed="false"/>
    <row r="395" customFormat="false" ht="15" hidden="false" customHeight="true" outlineLevel="0" collapsed="false"/>
    <row r="396" customFormat="false" ht="15" hidden="false" customHeight="true" outlineLevel="0" collapsed="false"/>
    <row r="397" customFormat="false" ht="15" hidden="false" customHeight="true" outlineLevel="0" collapsed="false"/>
    <row r="398" customFormat="false" ht="15" hidden="false" customHeight="true" outlineLevel="0" collapsed="false"/>
    <row r="399" customFormat="false" ht="15" hidden="false" customHeight="true" outlineLevel="0" collapsed="false"/>
    <row r="400" customFormat="false" ht="15" hidden="false" customHeight="true" outlineLevel="0" collapsed="false"/>
    <row r="401" customFormat="false" ht="15" hidden="false" customHeight="true" outlineLevel="0" collapsed="false"/>
    <row r="402" customFormat="false" ht="15" hidden="false" customHeight="true" outlineLevel="0" collapsed="false"/>
    <row r="403" customFormat="false" ht="15" hidden="false" customHeight="true" outlineLevel="0" collapsed="false"/>
    <row r="404" customFormat="false" ht="15" hidden="false" customHeight="true" outlineLevel="0" collapsed="false"/>
    <row r="405" customFormat="false" ht="15" hidden="false" customHeight="true" outlineLevel="0" collapsed="false"/>
    <row r="406" customFormat="false" ht="15" hidden="false" customHeight="true" outlineLevel="0" collapsed="false"/>
    <row r="407" customFormat="false" ht="15" hidden="false" customHeight="true" outlineLevel="0" collapsed="false"/>
    <row r="408" customFormat="false" ht="15" hidden="false" customHeight="true" outlineLevel="0" collapsed="false"/>
    <row r="409" customFormat="false" ht="15" hidden="false" customHeight="true" outlineLevel="0" collapsed="false"/>
    <row r="410" customFormat="false" ht="15" hidden="false" customHeight="true" outlineLevel="0" collapsed="false"/>
    <row r="411" customFormat="false" ht="15" hidden="false" customHeight="true" outlineLevel="0" collapsed="false"/>
    <row r="412" customFormat="false" ht="15" hidden="false" customHeight="true" outlineLevel="0" collapsed="false"/>
    <row r="413" customFormat="false" ht="15" hidden="false" customHeight="true" outlineLevel="0" collapsed="false"/>
    <row r="414" customFormat="false" ht="15" hidden="false" customHeight="true" outlineLevel="0" collapsed="false"/>
    <row r="415" customFormat="false" ht="15" hidden="false" customHeight="true" outlineLevel="0" collapsed="false"/>
    <row r="416" customFormat="false" ht="15" hidden="false" customHeight="true" outlineLevel="0" collapsed="false"/>
    <row r="417" customFormat="false" ht="15" hidden="false" customHeight="true" outlineLevel="0" collapsed="false"/>
    <row r="418" customFormat="false" ht="15" hidden="false" customHeight="true" outlineLevel="0" collapsed="false"/>
    <row r="419" customFormat="false" ht="15" hidden="false" customHeight="true" outlineLevel="0" collapsed="false"/>
    <row r="420" customFormat="false" ht="15" hidden="false" customHeight="true" outlineLevel="0" collapsed="false"/>
    <row r="421" customFormat="false" ht="15" hidden="false" customHeight="true" outlineLevel="0" collapsed="false"/>
    <row r="422" customFormat="false" ht="15" hidden="false" customHeight="true" outlineLevel="0" collapsed="false"/>
    <row r="423" customFormat="false" ht="15" hidden="false" customHeight="true" outlineLevel="0" collapsed="false"/>
    <row r="424" customFormat="false" ht="15" hidden="false" customHeight="true" outlineLevel="0" collapsed="false"/>
    <row r="425" customFormat="false" ht="15" hidden="false" customHeight="true" outlineLevel="0" collapsed="false"/>
    <row r="426" customFormat="false" ht="15" hidden="false" customHeight="true" outlineLevel="0" collapsed="false"/>
    <row r="427" customFormat="false" ht="15" hidden="false" customHeight="true" outlineLevel="0" collapsed="false"/>
    <row r="428" customFormat="false" ht="15" hidden="false" customHeight="true" outlineLevel="0" collapsed="false"/>
    <row r="429" customFormat="false" ht="15" hidden="false" customHeight="true" outlineLevel="0" collapsed="false"/>
    <row r="430" customFormat="false" ht="15" hidden="false" customHeight="true" outlineLevel="0" collapsed="false"/>
    <row r="431" customFormat="false" ht="15" hidden="false" customHeight="true" outlineLevel="0" collapsed="false"/>
    <row r="432" customFormat="false" ht="15" hidden="false" customHeight="true" outlineLevel="0" collapsed="false"/>
    <row r="433" customFormat="false" ht="15" hidden="false" customHeight="true" outlineLevel="0" collapsed="false"/>
    <row r="434" customFormat="false" ht="15" hidden="false" customHeight="true" outlineLevel="0" collapsed="false"/>
    <row r="435" customFormat="false" ht="15" hidden="false" customHeight="true" outlineLevel="0" collapsed="false"/>
    <row r="436" customFormat="false" ht="15" hidden="false" customHeight="true" outlineLevel="0" collapsed="false"/>
    <row r="437" customFormat="false" ht="15" hidden="false" customHeight="true" outlineLevel="0" collapsed="false"/>
    <row r="438" customFormat="false" ht="15" hidden="false" customHeight="true" outlineLevel="0" collapsed="false"/>
    <row r="439" customFormat="false" ht="15" hidden="false" customHeight="true" outlineLevel="0" collapsed="false"/>
    <row r="440" customFormat="false" ht="15" hidden="false" customHeight="true" outlineLevel="0" collapsed="false"/>
    <row r="441" customFormat="false" ht="15" hidden="false" customHeight="true" outlineLevel="0" collapsed="false"/>
    <row r="442" customFormat="false" ht="15" hidden="false" customHeight="true" outlineLevel="0" collapsed="false"/>
    <row r="443" customFormat="false" ht="15" hidden="false" customHeight="true" outlineLevel="0" collapsed="false"/>
    <row r="444" customFormat="false" ht="15" hidden="false" customHeight="true" outlineLevel="0" collapsed="false"/>
    <row r="445" customFormat="false" ht="15" hidden="false" customHeight="true" outlineLevel="0" collapsed="false"/>
    <row r="446" customFormat="false" ht="15" hidden="false" customHeight="true" outlineLevel="0" collapsed="false"/>
    <row r="447" customFormat="false" ht="15" hidden="false" customHeight="true" outlineLevel="0" collapsed="false"/>
    <row r="448" customFormat="false" ht="15" hidden="false" customHeight="true" outlineLevel="0" collapsed="false"/>
    <row r="449" customFormat="false" ht="15" hidden="false" customHeight="true" outlineLevel="0" collapsed="false"/>
    <row r="450" customFormat="false" ht="15" hidden="false" customHeight="true" outlineLevel="0" collapsed="false"/>
    <row r="451" customFormat="false" ht="15" hidden="false" customHeight="true" outlineLevel="0" collapsed="false"/>
    <row r="452" customFormat="false" ht="15" hidden="false" customHeight="true" outlineLevel="0" collapsed="false"/>
    <row r="453" customFormat="false" ht="15" hidden="false" customHeight="true" outlineLevel="0" collapsed="false"/>
    <row r="454" customFormat="false" ht="15" hidden="false" customHeight="true" outlineLevel="0" collapsed="false"/>
    <row r="455" customFormat="false" ht="15" hidden="false" customHeight="true" outlineLevel="0" collapsed="false"/>
    <row r="456" customFormat="false" ht="15" hidden="false" customHeight="true" outlineLevel="0" collapsed="false"/>
    <row r="457" customFormat="false" ht="15" hidden="false" customHeight="true" outlineLevel="0" collapsed="false"/>
    <row r="458" customFormat="false" ht="15" hidden="false" customHeight="true" outlineLevel="0" collapsed="false"/>
    <row r="459" customFormat="false" ht="15" hidden="false" customHeight="true" outlineLevel="0" collapsed="false"/>
    <row r="460" customFormat="false" ht="15" hidden="false" customHeight="true" outlineLevel="0" collapsed="false"/>
    <row r="461" customFormat="false" ht="15" hidden="false" customHeight="true" outlineLevel="0" collapsed="false"/>
    <row r="462" customFormat="false" ht="15" hidden="false" customHeight="true" outlineLevel="0" collapsed="false"/>
    <row r="463" customFormat="false" ht="15" hidden="false" customHeight="true" outlineLevel="0" collapsed="false"/>
    <row r="464" customFormat="false" ht="15" hidden="false" customHeight="true" outlineLevel="0" collapsed="false"/>
    <row r="465" customFormat="false" ht="15" hidden="false" customHeight="true" outlineLevel="0" collapsed="false"/>
    <row r="466" customFormat="false" ht="15" hidden="false" customHeight="true" outlineLevel="0" collapsed="false"/>
    <row r="467" customFormat="false" ht="15" hidden="false" customHeight="true" outlineLevel="0" collapsed="false"/>
    <row r="468" customFormat="false" ht="15" hidden="false" customHeight="true" outlineLevel="0" collapsed="false"/>
    <row r="469" customFormat="false" ht="15" hidden="false" customHeight="true" outlineLevel="0" collapsed="false"/>
    <row r="470" customFormat="false" ht="15" hidden="false" customHeight="true" outlineLevel="0" collapsed="false"/>
    <row r="471" customFormat="false" ht="15" hidden="false" customHeight="true" outlineLevel="0" collapsed="false"/>
    <row r="472" customFormat="false" ht="15" hidden="false" customHeight="true" outlineLevel="0" collapsed="false"/>
    <row r="473" customFormat="false" ht="15" hidden="false" customHeight="true" outlineLevel="0" collapsed="false"/>
    <row r="474" customFormat="false" ht="15" hidden="false" customHeight="true" outlineLevel="0" collapsed="false"/>
    <row r="475" customFormat="false" ht="15" hidden="false" customHeight="true" outlineLevel="0" collapsed="false"/>
    <row r="476" customFormat="false" ht="15" hidden="false" customHeight="true" outlineLevel="0" collapsed="false"/>
    <row r="477" customFormat="false" ht="15" hidden="false" customHeight="true" outlineLevel="0" collapsed="false"/>
    <row r="478" customFormat="false" ht="15" hidden="false" customHeight="true" outlineLevel="0" collapsed="false"/>
    <row r="479" customFormat="false" ht="15" hidden="false" customHeight="true" outlineLevel="0" collapsed="false"/>
    <row r="480" customFormat="false" ht="15" hidden="false" customHeight="true" outlineLevel="0" collapsed="false"/>
    <row r="481" customFormat="false" ht="15" hidden="false" customHeight="true" outlineLevel="0" collapsed="false"/>
    <row r="482" customFormat="false" ht="15" hidden="false" customHeight="true" outlineLevel="0" collapsed="false"/>
    <row r="483" customFormat="false" ht="15" hidden="false" customHeight="true" outlineLevel="0" collapsed="false"/>
    <row r="484" customFormat="false" ht="15" hidden="false" customHeight="true" outlineLevel="0" collapsed="false"/>
    <row r="485" customFormat="false" ht="15" hidden="false" customHeight="true" outlineLevel="0" collapsed="false"/>
    <row r="486" customFormat="false" ht="15" hidden="false" customHeight="true" outlineLevel="0" collapsed="false"/>
    <row r="487" customFormat="false" ht="15" hidden="false" customHeight="true" outlineLevel="0" collapsed="false"/>
    <row r="488" customFormat="false" ht="15" hidden="false" customHeight="true" outlineLevel="0" collapsed="false"/>
    <row r="489" customFormat="false" ht="15" hidden="false" customHeight="true" outlineLevel="0" collapsed="false"/>
    <row r="490" customFormat="false" ht="15" hidden="false" customHeight="true" outlineLevel="0" collapsed="false"/>
    <row r="491" customFormat="false" ht="15" hidden="false" customHeight="true" outlineLevel="0" collapsed="false"/>
    <row r="492" customFormat="false" ht="15" hidden="false" customHeight="true" outlineLevel="0" collapsed="false"/>
    <row r="493" customFormat="false" ht="15" hidden="false" customHeight="true" outlineLevel="0" collapsed="false"/>
    <row r="494" customFormat="false" ht="15" hidden="false" customHeight="true" outlineLevel="0" collapsed="false"/>
    <row r="495" customFormat="false" ht="15" hidden="false" customHeight="true" outlineLevel="0" collapsed="false"/>
    <row r="496" customFormat="false" ht="15" hidden="false" customHeight="true" outlineLevel="0" collapsed="false"/>
    <row r="497" customFormat="false" ht="15" hidden="false" customHeight="true" outlineLevel="0" collapsed="false"/>
    <row r="498" customFormat="false" ht="15" hidden="false" customHeight="true" outlineLevel="0" collapsed="false"/>
    <row r="499" customFormat="false" ht="15" hidden="false" customHeight="true" outlineLevel="0" collapsed="false"/>
    <row r="500" customFormat="false" ht="15" hidden="false" customHeight="true" outlineLevel="0" collapsed="false"/>
    <row r="501" customFormat="false" ht="15" hidden="false" customHeight="true" outlineLevel="0" collapsed="false"/>
    <row r="502" customFormat="false" ht="15" hidden="false" customHeight="true" outlineLevel="0" collapsed="false"/>
    <row r="503" customFormat="false" ht="15" hidden="false" customHeight="true" outlineLevel="0" collapsed="false"/>
    <row r="504" customFormat="false" ht="15" hidden="false" customHeight="true" outlineLevel="0" collapsed="false"/>
    <row r="505" customFormat="false" ht="15" hidden="false" customHeight="true" outlineLevel="0" collapsed="false"/>
    <row r="506" customFormat="false" ht="15" hidden="false" customHeight="true" outlineLevel="0" collapsed="false"/>
    <row r="507" customFormat="false" ht="15" hidden="false" customHeight="true" outlineLevel="0" collapsed="false"/>
    <row r="508" customFormat="false" ht="15" hidden="false" customHeight="true" outlineLevel="0" collapsed="false"/>
    <row r="509" customFormat="false" ht="15" hidden="false" customHeight="true" outlineLevel="0" collapsed="false"/>
    <row r="510" customFormat="false" ht="15" hidden="false" customHeight="true" outlineLevel="0" collapsed="false"/>
    <row r="511" customFormat="false" ht="15" hidden="false" customHeight="true" outlineLevel="0" collapsed="false"/>
    <row r="512" customFormat="false" ht="15" hidden="false" customHeight="true" outlineLevel="0" collapsed="false"/>
    <row r="513" customFormat="false" ht="15" hidden="false" customHeight="true" outlineLevel="0" collapsed="false"/>
    <row r="514" customFormat="false" ht="15" hidden="false" customHeight="true" outlineLevel="0" collapsed="false"/>
    <row r="515" customFormat="false" ht="15" hidden="false" customHeight="true" outlineLevel="0" collapsed="false"/>
    <row r="516" customFormat="false" ht="15" hidden="false" customHeight="true" outlineLevel="0" collapsed="false"/>
    <row r="517" customFormat="false" ht="15" hidden="false" customHeight="true" outlineLevel="0" collapsed="false"/>
    <row r="518" customFormat="false" ht="15" hidden="false" customHeight="true" outlineLevel="0" collapsed="false"/>
    <row r="519" customFormat="false" ht="15" hidden="false" customHeight="true" outlineLevel="0" collapsed="false"/>
    <row r="520" customFormat="false" ht="15" hidden="false" customHeight="true" outlineLevel="0" collapsed="false"/>
    <row r="521" customFormat="false" ht="15" hidden="false" customHeight="true" outlineLevel="0" collapsed="false"/>
    <row r="522" customFormat="false" ht="15" hidden="false" customHeight="true" outlineLevel="0" collapsed="false"/>
    <row r="523" customFormat="false" ht="15" hidden="false" customHeight="true" outlineLevel="0" collapsed="false"/>
    <row r="524" customFormat="false" ht="15" hidden="false" customHeight="true" outlineLevel="0" collapsed="false"/>
    <row r="525" customFormat="false" ht="15" hidden="false" customHeight="true" outlineLevel="0" collapsed="false"/>
    <row r="526" customFormat="false" ht="15" hidden="false" customHeight="true" outlineLevel="0" collapsed="false"/>
    <row r="527" customFormat="false" ht="15" hidden="false" customHeight="true" outlineLevel="0" collapsed="false"/>
    <row r="528" customFormat="false" ht="15" hidden="false" customHeight="true" outlineLevel="0" collapsed="false"/>
    <row r="529" customFormat="false" ht="15" hidden="false" customHeight="true" outlineLevel="0" collapsed="false"/>
    <row r="530" customFormat="false" ht="15" hidden="false" customHeight="true" outlineLevel="0" collapsed="false"/>
    <row r="531" customFormat="false" ht="15" hidden="false" customHeight="true" outlineLevel="0" collapsed="false"/>
    <row r="532" customFormat="false" ht="15" hidden="false" customHeight="true" outlineLevel="0" collapsed="false"/>
    <row r="533" customFormat="false" ht="15" hidden="false" customHeight="true" outlineLevel="0" collapsed="false"/>
    <row r="534" customFormat="false" ht="15" hidden="false" customHeight="true" outlineLevel="0" collapsed="false"/>
    <row r="535" customFormat="false" ht="15" hidden="false" customHeight="true" outlineLevel="0" collapsed="false"/>
    <row r="536" customFormat="false" ht="15" hidden="false" customHeight="true" outlineLevel="0" collapsed="false"/>
    <row r="537" customFormat="false" ht="15" hidden="false" customHeight="true" outlineLevel="0" collapsed="false"/>
    <row r="538" customFormat="false" ht="15" hidden="false" customHeight="true" outlineLevel="0" collapsed="false"/>
    <row r="539" customFormat="false" ht="15" hidden="false" customHeight="true" outlineLevel="0" collapsed="false"/>
    <row r="540" customFormat="false" ht="15" hidden="false" customHeight="true" outlineLevel="0" collapsed="false"/>
    <row r="541" customFormat="false" ht="15" hidden="false" customHeight="true" outlineLevel="0" collapsed="false"/>
    <row r="542" customFormat="false" ht="15" hidden="false" customHeight="true" outlineLevel="0" collapsed="false"/>
    <row r="543" customFormat="false" ht="15" hidden="false" customHeight="true" outlineLevel="0" collapsed="false"/>
    <row r="544" customFormat="false" ht="15" hidden="false" customHeight="true" outlineLevel="0" collapsed="false"/>
    <row r="545" customFormat="false" ht="15" hidden="false" customHeight="true" outlineLevel="0" collapsed="false"/>
    <row r="546" customFormat="false" ht="15" hidden="false" customHeight="true" outlineLevel="0" collapsed="false"/>
    <row r="547" customFormat="false" ht="15" hidden="false" customHeight="true" outlineLevel="0" collapsed="false"/>
    <row r="548" customFormat="false" ht="15" hidden="false" customHeight="true" outlineLevel="0" collapsed="false"/>
    <row r="549" customFormat="false" ht="15" hidden="false" customHeight="true" outlineLevel="0" collapsed="false"/>
    <row r="550" customFormat="false" ht="15" hidden="false" customHeight="true" outlineLevel="0" collapsed="false"/>
    <row r="551" customFormat="false" ht="15" hidden="false" customHeight="true" outlineLevel="0" collapsed="false"/>
    <row r="552" customFormat="false" ht="15" hidden="false" customHeight="true" outlineLevel="0" collapsed="false"/>
    <row r="553" customFormat="false" ht="15" hidden="false" customHeight="true" outlineLevel="0" collapsed="false"/>
    <row r="554" customFormat="false" ht="15" hidden="false" customHeight="true" outlineLevel="0" collapsed="false"/>
    <row r="555" customFormat="false" ht="15" hidden="false" customHeight="true" outlineLevel="0" collapsed="false"/>
    <row r="556" customFormat="false" ht="15" hidden="false" customHeight="true" outlineLevel="0" collapsed="false"/>
    <row r="557" customFormat="false" ht="15" hidden="false" customHeight="true" outlineLevel="0" collapsed="false"/>
    <row r="558" customFormat="false" ht="15" hidden="false" customHeight="true" outlineLevel="0" collapsed="false"/>
    <row r="559" customFormat="false" ht="15" hidden="false" customHeight="true" outlineLevel="0" collapsed="false"/>
    <row r="560" customFormat="false" ht="15" hidden="false" customHeight="true" outlineLevel="0" collapsed="false"/>
    <row r="561" customFormat="false" ht="15" hidden="false" customHeight="true" outlineLevel="0" collapsed="false"/>
    <row r="562" customFormat="false" ht="15" hidden="false" customHeight="true" outlineLevel="0" collapsed="false"/>
    <row r="563" customFormat="false" ht="15" hidden="false" customHeight="true" outlineLevel="0" collapsed="false"/>
    <row r="564" customFormat="false" ht="15" hidden="false" customHeight="true" outlineLevel="0" collapsed="false"/>
    <row r="565" customFormat="false" ht="15" hidden="false" customHeight="true" outlineLevel="0" collapsed="false"/>
    <row r="566" customFormat="false" ht="15" hidden="false" customHeight="true" outlineLevel="0" collapsed="false"/>
    <row r="567" customFormat="false" ht="15" hidden="false" customHeight="true" outlineLevel="0" collapsed="false"/>
    <row r="568" customFormat="false" ht="15" hidden="false" customHeight="true" outlineLevel="0" collapsed="false"/>
    <row r="569" customFormat="false" ht="15" hidden="false" customHeight="true" outlineLevel="0" collapsed="false"/>
    <row r="570" customFormat="false" ht="15" hidden="false" customHeight="true" outlineLevel="0" collapsed="false"/>
    <row r="571" customFormat="false" ht="15" hidden="false" customHeight="true" outlineLevel="0" collapsed="false"/>
    <row r="572" customFormat="false" ht="15" hidden="false" customHeight="true" outlineLevel="0" collapsed="false"/>
    <row r="573" customFormat="false" ht="15" hidden="false" customHeight="true" outlineLevel="0" collapsed="false"/>
    <row r="574" customFormat="false" ht="15" hidden="false" customHeight="true" outlineLevel="0" collapsed="false"/>
    <row r="575" customFormat="false" ht="15" hidden="false" customHeight="true" outlineLevel="0" collapsed="false"/>
    <row r="576" customFormat="false" ht="15" hidden="false" customHeight="true" outlineLevel="0" collapsed="false"/>
    <row r="577" customFormat="false" ht="15" hidden="false" customHeight="true" outlineLevel="0" collapsed="false"/>
    <row r="578" customFormat="false" ht="15" hidden="false" customHeight="true" outlineLevel="0" collapsed="false"/>
    <row r="579" customFormat="false" ht="15" hidden="false" customHeight="true" outlineLevel="0" collapsed="false"/>
    <row r="580" customFormat="false" ht="15" hidden="false" customHeight="true" outlineLevel="0" collapsed="false"/>
    <row r="581" customFormat="false" ht="15" hidden="false" customHeight="true" outlineLevel="0" collapsed="false"/>
    <row r="582" customFormat="false" ht="15" hidden="false" customHeight="true" outlineLevel="0" collapsed="false"/>
    <row r="583" customFormat="false" ht="15" hidden="false" customHeight="true" outlineLevel="0" collapsed="false"/>
    <row r="584" customFormat="false" ht="15" hidden="false" customHeight="true" outlineLevel="0" collapsed="false"/>
    <row r="585" customFormat="false" ht="15" hidden="false" customHeight="true" outlineLevel="0" collapsed="false"/>
    <row r="586" customFormat="false" ht="15" hidden="false" customHeight="true" outlineLevel="0" collapsed="false"/>
    <row r="587" customFormat="false" ht="15" hidden="false" customHeight="true" outlineLevel="0" collapsed="false"/>
    <row r="588" customFormat="false" ht="15" hidden="false" customHeight="true" outlineLevel="0" collapsed="false"/>
    <row r="589" customFormat="false" ht="15" hidden="false" customHeight="true" outlineLevel="0" collapsed="false"/>
    <row r="590" customFormat="false" ht="15" hidden="false" customHeight="true" outlineLevel="0" collapsed="false"/>
    <row r="591" customFormat="false" ht="15" hidden="false" customHeight="true" outlineLevel="0" collapsed="false"/>
    <row r="592" customFormat="false" ht="15" hidden="false" customHeight="true" outlineLevel="0" collapsed="false"/>
    <row r="593" customFormat="false" ht="15" hidden="false" customHeight="true" outlineLevel="0" collapsed="false"/>
    <row r="594" customFormat="false" ht="15" hidden="false" customHeight="true" outlineLevel="0" collapsed="false"/>
    <row r="595" customFormat="false" ht="15" hidden="false" customHeight="true" outlineLevel="0" collapsed="false"/>
    <row r="596" customFormat="false" ht="15" hidden="false" customHeight="true" outlineLevel="0" collapsed="false"/>
    <row r="597" customFormat="false" ht="15" hidden="false" customHeight="true" outlineLevel="0" collapsed="false"/>
    <row r="598" customFormat="false" ht="15" hidden="false" customHeight="true" outlineLevel="0" collapsed="false"/>
    <row r="599" customFormat="false" ht="15" hidden="false" customHeight="true" outlineLevel="0" collapsed="false"/>
    <row r="600" customFormat="false" ht="15" hidden="false" customHeight="true" outlineLevel="0" collapsed="false"/>
    <row r="601" customFormat="false" ht="15" hidden="false" customHeight="true" outlineLevel="0" collapsed="false"/>
    <row r="602" customFormat="false" ht="15" hidden="false" customHeight="true" outlineLevel="0" collapsed="false"/>
    <row r="603" customFormat="false" ht="15" hidden="false" customHeight="true" outlineLevel="0" collapsed="false"/>
    <row r="604" customFormat="false" ht="15" hidden="false" customHeight="true" outlineLevel="0" collapsed="false"/>
    <row r="605" customFormat="false" ht="15" hidden="false" customHeight="true" outlineLevel="0" collapsed="false"/>
  </sheetData>
  <mergeCells count="133">
    <mergeCell ref="A1:J1"/>
    <mergeCell ref="A2:J2"/>
    <mergeCell ref="A3:J3"/>
    <mergeCell ref="A4:J4"/>
    <mergeCell ref="A5:J5"/>
    <mergeCell ref="A6:B6"/>
    <mergeCell ref="C6:E6"/>
    <mergeCell ref="F6:G6"/>
    <mergeCell ref="H6:J6"/>
    <mergeCell ref="A7:C7"/>
    <mergeCell ref="D7:J7"/>
    <mergeCell ref="A11:D11"/>
    <mergeCell ref="F11:I11"/>
    <mergeCell ref="A12:B12"/>
    <mergeCell ref="C12:H12"/>
    <mergeCell ref="A13:J13"/>
    <mergeCell ref="F14:G14"/>
    <mergeCell ref="A15:E16"/>
    <mergeCell ref="F15:G15"/>
    <mergeCell ref="F16:G16"/>
    <mergeCell ref="A18:H18"/>
    <mergeCell ref="I18:J18"/>
    <mergeCell ref="A19:H19"/>
    <mergeCell ref="I19:J19"/>
    <mergeCell ref="B21:E21"/>
    <mergeCell ref="G21:I21"/>
    <mergeCell ref="A22:E22"/>
    <mergeCell ref="G22:I22"/>
    <mergeCell ref="A23:B23"/>
    <mergeCell ref="D23:I23"/>
    <mergeCell ref="A24:J24"/>
    <mergeCell ref="A25:H25"/>
    <mergeCell ref="A26:F26"/>
    <mergeCell ref="G26:I26"/>
    <mergeCell ref="A27:J28"/>
    <mergeCell ref="A29:J29"/>
    <mergeCell ref="F30:O30"/>
    <mergeCell ref="F31:O31"/>
    <mergeCell ref="A32:J32"/>
    <mergeCell ref="A33:J33"/>
    <mergeCell ref="A34:H34"/>
    <mergeCell ref="A37:J37"/>
    <mergeCell ref="A38:J39"/>
    <mergeCell ref="A40:F40"/>
    <mergeCell ref="F41:L41"/>
    <mergeCell ref="F42:K42"/>
    <mergeCell ref="A44:J44"/>
    <mergeCell ref="A46:J46"/>
    <mergeCell ref="A47:J47"/>
    <mergeCell ref="A52:J52"/>
    <mergeCell ref="A54:J54"/>
    <mergeCell ref="A56:J56"/>
    <mergeCell ref="A57:H57"/>
    <mergeCell ref="I57:J57"/>
    <mergeCell ref="I59:J59"/>
    <mergeCell ref="I60:J60"/>
    <mergeCell ref="I61:J61"/>
    <mergeCell ref="A63:H63"/>
    <mergeCell ref="I63:J63"/>
    <mergeCell ref="A65:J65"/>
    <mergeCell ref="A66:J66"/>
    <mergeCell ref="A67:H67"/>
    <mergeCell ref="B68:G68"/>
    <mergeCell ref="B69:G69"/>
    <mergeCell ref="B70:G70"/>
    <mergeCell ref="B71:G71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A110:H110"/>
    <mergeCell ref="A111:J111"/>
    <mergeCell ref="A113:E115"/>
    <mergeCell ref="A117:J117"/>
    <mergeCell ref="A118:E118"/>
    <mergeCell ref="I118:J118"/>
    <mergeCell ref="A119:J119"/>
    <mergeCell ref="A120:J120"/>
    <mergeCell ref="A121:J121"/>
    <mergeCell ref="A122:J122"/>
    <mergeCell ref="B123:H123"/>
    <mergeCell ref="B124:H124"/>
    <mergeCell ref="A127:J127"/>
    <mergeCell ref="B129:D131"/>
    <mergeCell ref="E129:H129"/>
    <mergeCell ref="E130:H130"/>
    <mergeCell ref="E131:H131"/>
    <mergeCell ref="B132:D134"/>
    <mergeCell ref="E132:H132"/>
    <mergeCell ref="E133:H133"/>
    <mergeCell ref="E134:H134"/>
    <mergeCell ref="E138:G138"/>
    <mergeCell ref="F140:G140"/>
    <mergeCell ref="I140:J140"/>
    <mergeCell ref="F142:G142"/>
    <mergeCell ref="I142:J142"/>
    <mergeCell ref="F145:G145"/>
    <mergeCell ref="A154:J154"/>
    <mergeCell ref="B157:C157"/>
  </mergeCells>
  <dataValidations count="4">
    <dataValidation allowBlank="true" errorStyle="stop" operator="equal" showDropDown="false" showErrorMessage="true" showInputMessage="true" sqref="C12:H12" type="list">
      <formula1>"1 CENTRO STORICO,2 MARE,3 PARTICOLARE PREGIO,4 SEMICENTRALE E GIMARRA,5 PERIFERICA ESTERNA E FRAZIONI,6 AGRICOLA COSTIERA,7 AGRICOLA COLLINARE"</formula1>
      <formula2>0</formula2>
    </dataValidation>
    <dataValidation allowBlank="true" error="INSERIRE UN NUMERO INTERO.&#10;SUPERFICIE MINIMA AMMESSA 21 MQ." errorStyle="stop" operator="between" showDropDown="false" showErrorMessage="true" showInputMessage="true" sqref="I19:J19" type="decimal">
      <formula1>21</formula1>
      <formula2>999</formula2>
    </dataValidation>
    <dataValidation allowBlank="true" errorStyle="stop" operator="equal" showDropDown="false" showErrorMessage="true" showInputMessage="false" sqref="A21 A68:A76 A78:A109 A123:A125 A129:A134" type="list">
      <formula1>"*"</formula1>
      <formula2>0</formula2>
    </dataValidation>
    <dataValidation allowBlank="true" errorStyle="stop" operator="equal" showDropDown="false" showErrorMessage="true" showInputMessage="false" sqref="A77" type="list">
      <formula1>"*"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4" man="true" max="16383" min="0"/>
    <brk id="118" man="true" max="16383" min="0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4" min="2" style="0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273"/>
      <c r="D1" s="273"/>
      <c r="E1" s="199"/>
      <c r="F1" s="200"/>
      <c r="G1" s="201"/>
      <c r="H1" s="202"/>
      <c r="I1" s="203"/>
      <c r="J1" s="203"/>
      <c r="K1" s="203"/>
    </row>
    <row r="2" customFormat="false" ht="19.7" hidden="false" customHeight="false" outlineLevel="0" collapsed="false">
      <c r="A2" s="204"/>
      <c r="B2" s="205"/>
      <c r="C2" s="209"/>
      <c r="D2" s="209"/>
      <c r="E2" s="207"/>
      <c r="F2" s="208"/>
      <c r="G2" s="209"/>
      <c r="H2" s="210"/>
      <c r="I2" s="203"/>
      <c r="J2" s="203"/>
      <c r="K2" s="203"/>
    </row>
    <row r="3" customFormat="false" ht="19.7" hidden="false" customHeight="false" outlineLevel="0" collapsed="false">
      <c r="A3" s="204"/>
      <c r="B3" s="211"/>
      <c r="C3" s="213"/>
      <c r="D3" s="213"/>
      <c r="E3" s="212"/>
      <c r="F3" s="209"/>
      <c r="G3" s="213"/>
      <c r="H3" s="214"/>
      <c r="I3" s="203"/>
      <c r="J3" s="203"/>
      <c r="K3" s="203"/>
    </row>
    <row r="4" customFormat="false" ht="13.8" hidden="false" customHeight="false" outlineLevel="0" collapsed="false">
      <c r="A4" s="215"/>
      <c r="B4" s="216" t="s">
        <v>177</v>
      </c>
      <c r="C4" s="262"/>
      <c r="D4" s="262"/>
      <c r="E4" s="218"/>
      <c r="F4" s="219"/>
      <c r="G4" s="87"/>
      <c r="H4" s="220"/>
      <c r="I4" s="221"/>
      <c r="J4" s="221"/>
      <c r="K4" s="221"/>
    </row>
    <row r="5" customFormat="false" ht="13.8" hidden="false" customHeight="false" outlineLevel="0" collapsed="false">
      <c r="A5" s="215"/>
      <c r="B5" s="216" t="s">
        <v>178</v>
      </c>
      <c r="C5" s="262"/>
      <c r="D5" s="262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55"/>
      <c r="D6" s="255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55"/>
      <c r="D7" s="255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24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80"/>
      <c r="D9" s="280"/>
      <c r="E9" s="231" t="n">
        <v>8</v>
      </c>
      <c r="F9" s="231" t="n">
        <f aca="false">IF(E9&gt;0,VLOOKUP(E9,Tabella!B2:I14,8),0)</f>
        <v>0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0</v>
      </c>
      <c r="D10" s="230" t="n">
        <f aca="false">IF(E9&gt;0,VLOOKUP(E9,Tabella!B2:H14,5),0)</f>
        <v>0</v>
      </c>
      <c r="E10" s="233" t="n">
        <f aca="false">IF(E9&gt;0,VLOOKUP(E9,Tabella!B2:H14,7),0)</f>
        <v>0</v>
      </c>
      <c r="F10" s="231" t="s">
        <v>208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35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35" t="s">
        <v>193</v>
      </c>
      <c r="E12" s="218" t="s">
        <v>194</v>
      </c>
      <c r="F12" s="239" t="s">
        <v>195</v>
      </c>
      <c r="G12" s="239" t="s">
        <v>196</v>
      </c>
      <c r="H12" s="258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f aca="false">A13*(55+$E$7-A13)/55+A13</f>
        <v>37.8</v>
      </c>
      <c r="C13" s="244" t="n">
        <f aca="false">+$C$10</f>
        <v>0</v>
      </c>
      <c r="D13" s="244" t="n">
        <f aca="false">+$D$10</f>
        <v>0</v>
      </c>
      <c r="E13" s="245" t="n">
        <f aca="false">+$E$10</f>
        <v>0</v>
      </c>
      <c r="F13" s="246" t="n">
        <f aca="false">$B13*C13</f>
        <v>0</v>
      </c>
      <c r="G13" s="247" t="n">
        <f aca="false">$B13*D13</f>
        <v>0</v>
      </c>
      <c r="H13" s="248" t="n">
        <f aca="false">$B13*E13</f>
        <v>0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0</v>
      </c>
      <c r="D14" s="244" t="n">
        <f aca="false">+$D$10</f>
        <v>0</v>
      </c>
      <c r="E14" s="245" t="n">
        <f aca="false">+$E$10</f>
        <v>0</v>
      </c>
      <c r="F14" s="246" t="n">
        <f aca="false">$B14*C14</f>
        <v>0</v>
      </c>
      <c r="G14" s="247" t="n">
        <f aca="false">$B14*D14</f>
        <v>0</v>
      </c>
      <c r="H14" s="248" t="n">
        <f aca="false">$B14*E14</f>
        <v>0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0</v>
      </c>
      <c r="D15" s="244" t="n">
        <f aca="false">+$D$10</f>
        <v>0</v>
      </c>
      <c r="E15" s="245" t="n">
        <f aca="false">+$E$10</f>
        <v>0</v>
      </c>
      <c r="F15" s="246" t="n">
        <f aca="false">$B15*C15</f>
        <v>0</v>
      </c>
      <c r="G15" s="247" t="n">
        <f aca="false">$B15*D15</f>
        <v>0</v>
      </c>
      <c r="H15" s="248" t="n">
        <f aca="false">$B15*E15</f>
        <v>0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0</v>
      </c>
      <c r="D16" s="244" t="n">
        <f aca="false">+$D$10</f>
        <v>0</v>
      </c>
      <c r="E16" s="245" t="n">
        <f aca="false">+$E$10</f>
        <v>0</v>
      </c>
      <c r="F16" s="246" t="n">
        <f aca="false">$B16*C16</f>
        <v>0</v>
      </c>
      <c r="G16" s="247" t="n">
        <f aca="false">$B16*D16</f>
        <v>0</v>
      </c>
      <c r="H16" s="248" t="n">
        <f aca="false">$B16*E16</f>
        <v>0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0</v>
      </c>
      <c r="D17" s="244" t="n">
        <f aca="false">+$D$10</f>
        <v>0</v>
      </c>
      <c r="E17" s="245" t="n">
        <f aca="false">+$E$10</f>
        <v>0</v>
      </c>
      <c r="F17" s="246" t="n">
        <f aca="false">$B17*C17</f>
        <v>0</v>
      </c>
      <c r="G17" s="247" t="n">
        <f aca="false">$B17*D17</f>
        <v>0</v>
      </c>
      <c r="H17" s="248" t="n">
        <f aca="false">$B17*E17</f>
        <v>0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0</v>
      </c>
      <c r="D18" s="244" t="n">
        <f aca="false">+$D$10</f>
        <v>0</v>
      </c>
      <c r="E18" s="245" t="n">
        <f aca="false">+$E$10</f>
        <v>0</v>
      </c>
      <c r="F18" s="246" t="n">
        <f aca="false">$B18*C18</f>
        <v>0</v>
      </c>
      <c r="G18" s="247" t="n">
        <f aca="false">$B18*D18</f>
        <v>0</v>
      </c>
      <c r="H18" s="248" t="n">
        <f aca="false">$B18*E18</f>
        <v>0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0</v>
      </c>
      <c r="D19" s="244" t="n">
        <f aca="false">+$D$10</f>
        <v>0</v>
      </c>
      <c r="E19" s="245" t="n">
        <f aca="false">+$E$10</f>
        <v>0</v>
      </c>
      <c r="F19" s="246" t="n">
        <f aca="false">$B19*C19</f>
        <v>0</v>
      </c>
      <c r="G19" s="247" t="n">
        <f aca="false">$B19*D19</f>
        <v>0</v>
      </c>
      <c r="H19" s="248" t="n">
        <f aca="false">$B19*E19</f>
        <v>0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0</v>
      </c>
      <c r="D20" s="244" t="n">
        <f aca="false">+$D$10</f>
        <v>0</v>
      </c>
      <c r="E20" s="245" t="n">
        <f aca="false">+$E$10</f>
        <v>0</v>
      </c>
      <c r="F20" s="246" t="n">
        <f aca="false">$B20*C20</f>
        <v>0</v>
      </c>
      <c r="G20" s="247" t="n">
        <f aca="false">$B20*D20</f>
        <v>0</v>
      </c>
      <c r="H20" s="248" t="n">
        <f aca="false">$B20*E20</f>
        <v>0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0</v>
      </c>
      <c r="D21" s="244" t="n">
        <f aca="false">+$D$10</f>
        <v>0</v>
      </c>
      <c r="E21" s="245" t="n">
        <f aca="false">+$E$10</f>
        <v>0</v>
      </c>
      <c r="F21" s="246" t="n">
        <f aca="false">$B21*C21</f>
        <v>0</v>
      </c>
      <c r="G21" s="247" t="n">
        <f aca="false">$B21*D21</f>
        <v>0</v>
      </c>
      <c r="H21" s="248" t="n">
        <f aca="false">$B21*E21</f>
        <v>0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0</v>
      </c>
      <c r="D22" s="250" t="n">
        <f aca="false">+$D$10</f>
        <v>0</v>
      </c>
      <c r="E22" s="235" t="n">
        <f aca="false">+$E$10</f>
        <v>0</v>
      </c>
      <c r="F22" s="251" t="n">
        <f aca="false">$B22*C22</f>
        <v>0</v>
      </c>
      <c r="G22" s="252" t="n">
        <f aca="false">$B22*D22</f>
        <v>0</v>
      </c>
      <c r="H22" s="253" t="n">
        <f aca="false">$B22*E22</f>
        <v>0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0</v>
      </c>
      <c r="D23" s="250" t="n">
        <f aca="false">+$D$10</f>
        <v>0</v>
      </c>
      <c r="E23" s="235" t="n">
        <f aca="false">+$E$10</f>
        <v>0</v>
      </c>
      <c r="F23" s="251" t="n">
        <f aca="false">$B23*C23</f>
        <v>0</v>
      </c>
      <c r="G23" s="252" t="n">
        <f aca="false">$B23*D23</f>
        <v>0</v>
      </c>
      <c r="H23" s="253" t="n">
        <f aca="false">$B23*E23</f>
        <v>0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0</v>
      </c>
      <c r="D24" s="250" t="n">
        <f aca="false">+$D$10</f>
        <v>0</v>
      </c>
      <c r="E24" s="235" t="n">
        <f aca="false">+$E$10</f>
        <v>0</v>
      </c>
      <c r="F24" s="251" t="n">
        <f aca="false">$B24*C24</f>
        <v>0</v>
      </c>
      <c r="G24" s="252" t="n">
        <f aca="false">$B24*D24</f>
        <v>0</v>
      </c>
      <c r="H24" s="253" t="n">
        <f aca="false">$B24*E24</f>
        <v>0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0</v>
      </c>
      <c r="D25" s="250" t="n">
        <f aca="false">+$D$10</f>
        <v>0</v>
      </c>
      <c r="E25" s="235" t="n">
        <f aca="false">+$E$10</f>
        <v>0</v>
      </c>
      <c r="F25" s="251" t="n">
        <f aca="false">$B25*C25</f>
        <v>0</v>
      </c>
      <c r="G25" s="252" t="n">
        <f aca="false">$B25*D25</f>
        <v>0</v>
      </c>
      <c r="H25" s="253" t="n">
        <f aca="false">$B25*E25</f>
        <v>0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0</v>
      </c>
      <c r="D26" s="250" t="n">
        <f aca="false">+$D$10</f>
        <v>0</v>
      </c>
      <c r="E26" s="235" t="n">
        <f aca="false">+$E$10</f>
        <v>0</v>
      </c>
      <c r="F26" s="251" t="n">
        <f aca="false">$B26*C26</f>
        <v>0</v>
      </c>
      <c r="G26" s="252" t="n">
        <f aca="false">$B26*D26</f>
        <v>0</v>
      </c>
      <c r="H26" s="253" t="n">
        <f aca="false">$B26*E26</f>
        <v>0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0</v>
      </c>
      <c r="D27" s="250" t="n">
        <f aca="false">+$D$10</f>
        <v>0</v>
      </c>
      <c r="E27" s="235" t="n">
        <f aca="false">+$E$10</f>
        <v>0</v>
      </c>
      <c r="F27" s="251" t="n">
        <f aca="false">$B27*C27</f>
        <v>0</v>
      </c>
      <c r="G27" s="252" t="n">
        <f aca="false">$B27*D27</f>
        <v>0</v>
      </c>
      <c r="H27" s="253" t="n">
        <f aca="false">$B27*E27</f>
        <v>0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0</v>
      </c>
      <c r="D28" s="250" t="n">
        <f aca="false">+$D$10</f>
        <v>0</v>
      </c>
      <c r="E28" s="235" t="n">
        <f aca="false">+$E$10</f>
        <v>0</v>
      </c>
      <c r="F28" s="251" t="n">
        <f aca="false">$B28*C28</f>
        <v>0</v>
      </c>
      <c r="G28" s="252" t="n">
        <f aca="false">$B28*D28</f>
        <v>0</v>
      </c>
      <c r="H28" s="253" t="n">
        <f aca="false">$B28*E28</f>
        <v>0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0</v>
      </c>
      <c r="D29" s="250" t="n">
        <f aca="false">+$D$10</f>
        <v>0</v>
      </c>
      <c r="E29" s="235" t="n">
        <f aca="false">+$E$10</f>
        <v>0</v>
      </c>
      <c r="F29" s="251" t="n">
        <f aca="false">$B29*C29</f>
        <v>0</v>
      </c>
      <c r="G29" s="252" t="n">
        <f aca="false">$B29*D29</f>
        <v>0</v>
      </c>
      <c r="H29" s="253" t="n">
        <f aca="false">$B29*E29</f>
        <v>0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0</v>
      </c>
      <c r="D30" s="250" t="n">
        <f aca="false">+$D$10</f>
        <v>0</v>
      </c>
      <c r="E30" s="235" t="n">
        <f aca="false">+$E$10</f>
        <v>0</v>
      </c>
      <c r="F30" s="251" t="n">
        <f aca="false">$B30*C30</f>
        <v>0</v>
      </c>
      <c r="G30" s="252" t="n">
        <f aca="false">$B30*D30</f>
        <v>0</v>
      </c>
      <c r="H30" s="253" t="n">
        <f aca="false">$B30*E30</f>
        <v>0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0</v>
      </c>
      <c r="D31" s="250" t="n">
        <f aca="false">+$D$10</f>
        <v>0</v>
      </c>
      <c r="E31" s="235" t="n">
        <f aca="false">+$E$10</f>
        <v>0</v>
      </c>
      <c r="F31" s="251" t="n">
        <f aca="false">$B31*C31</f>
        <v>0</v>
      </c>
      <c r="G31" s="252" t="n">
        <f aca="false">$B31*D31</f>
        <v>0</v>
      </c>
      <c r="H31" s="253" t="n">
        <f aca="false">$B31*E31</f>
        <v>0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0</v>
      </c>
      <c r="D32" s="250" t="n">
        <f aca="false">+$D$10</f>
        <v>0</v>
      </c>
      <c r="E32" s="235" t="n">
        <f aca="false">+$E$10</f>
        <v>0</v>
      </c>
      <c r="F32" s="251" t="n">
        <f aca="false">$B32*C32</f>
        <v>0</v>
      </c>
      <c r="G32" s="252" t="n">
        <f aca="false">$B32*D32</f>
        <v>0</v>
      </c>
      <c r="H32" s="253" t="n">
        <f aca="false">$B32*E32</f>
        <v>0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0</v>
      </c>
      <c r="D33" s="250" t="n">
        <f aca="false">+$D$10</f>
        <v>0</v>
      </c>
      <c r="E33" s="235" t="n">
        <f aca="false">+$E$10</f>
        <v>0</v>
      </c>
      <c r="F33" s="251" t="n">
        <f aca="false">$B33*C33</f>
        <v>0</v>
      </c>
      <c r="G33" s="252" t="n">
        <f aca="false">$B33*D33</f>
        <v>0</v>
      </c>
      <c r="H33" s="253" t="n">
        <f aca="false">$B33*E33</f>
        <v>0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0</v>
      </c>
      <c r="D34" s="250" t="n">
        <f aca="false">+$D$10</f>
        <v>0</v>
      </c>
      <c r="E34" s="235" t="n">
        <f aca="false">+$E$10</f>
        <v>0</v>
      </c>
      <c r="F34" s="251" t="n">
        <f aca="false">$B34*C34</f>
        <v>0</v>
      </c>
      <c r="G34" s="252" t="n">
        <f aca="false">$B34*D34</f>
        <v>0</v>
      </c>
      <c r="H34" s="253" t="n">
        <f aca="false">$B34*E34</f>
        <v>0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0</v>
      </c>
      <c r="D35" s="250" t="n">
        <f aca="false">+$D$10</f>
        <v>0</v>
      </c>
      <c r="E35" s="235" t="n">
        <f aca="false">+$E$10</f>
        <v>0</v>
      </c>
      <c r="F35" s="251" t="n">
        <f aca="false">$B35*C35</f>
        <v>0</v>
      </c>
      <c r="G35" s="252" t="n">
        <f aca="false">$B35*D35</f>
        <v>0</v>
      </c>
      <c r="H35" s="253" t="n">
        <f aca="false">$B35*E35</f>
        <v>0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0</v>
      </c>
      <c r="D36" s="250" t="n">
        <f aca="false">+$D$10</f>
        <v>0</v>
      </c>
      <c r="E36" s="235" t="n">
        <f aca="false">+$E$10</f>
        <v>0</v>
      </c>
      <c r="F36" s="251" t="n">
        <f aca="false">$B36*C36</f>
        <v>0</v>
      </c>
      <c r="G36" s="252" t="n">
        <f aca="false">$B36*D36</f>
        <v>0</v>
      </c>
      <c r="H36" s="253" t="n">
        <f aca="false">$B36*E36</f>
        <v>0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0</v>
      </c>
      <c r="D37" s="250" t="n">
        <f aca="false">+$D$10</f>
        <v>0</v>
      </c>
      <c r="E37" s="235" t="n">
        <f aca="false">+$E$10</f>
        <v>0</v>
      </c>
      <c r="F37" s="251" t="n">
        <f aca="false">$B37*C37</f>
        <v>0</v>
      </c>
      <c r="G37" s="252" t="n">
        <f aca="false">$B37*D37</f>
        <v>0</v>
      </c>
      <c r="H37" s="253" t="n">
        <f aca="false">$B37*E37</f>
        <v>0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0</v>
      </c>
      <c r="D38" s="250" t="n">
        <f aca="false">+$D$10</f>
        <v>0</v>
      </c>
      <c r="E38" s="235" t="n">
        <f aca="false">+$E$10</f>
        <v>0</v>
      </c>
      <c r="F38" s="251" t="n">
        <f aca="false">$B38*C38</f>
        <v>0</v>
      </c>
      <c r="G38" s="252" t="n">
        <f aca="false">$B38*D38</f>
        <v>0</v>
      </c>
      <c r="H38" s="253" t="n">
        <f aca="false">$B38*E38</f>
        <v>0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0</v>
      </c>
      <c r="D39" s="250" t="n">
        <f aca="false">+$D$10</f>
        <v>0</v>
      </c>
      <c r="E39" s="235" t="n">
        <f aca="false">+$E$10</f>
        <v>0</v>
      </c>
      <c r="F39" s="251" t="n">
        <f aca="false">$B39*C39</f>
        <v>0</v>
      </c>
      <c r="G39" s="252" t="n">
        <f aca="false">$B39*D39</f>
        <v>0</v>
      </c>
      <c r="H39" s="253" t="n">
        <f aca="false">$B39*E39</f>
        <v>0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0</v>
      </c>
      <c r="D40" s="250" t="n">
        <f aca="false">+$D$10</f>
        <v>0</v>
      </c>
      <c r="E40" s="235" t="n">
        <f aca="false">+$E$10</f>
        <v>0</v>
      </c>
      <c r="F40" s="251" t="n">
        <f aca="false">$B40*C40</f>
        <v>0</v>
      </c>
      <c r="G40" s="252" t="n">
        <f aca="false">$B40*D40</f>
        <v>0</v>
      </c>
      <c r="H40" s="253" t="n">
        <f aca="false">$B40*E40</f>
        <v>0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0</v>
      </c>
      <c r="D41" s="250" t="n">
        <f aca="false">+$D$10</f>
        <v>0</v>
      </c>
      <c r="E41" s="235" t="n">
        <f aca="false">+$E$10</f>
        <v>0</v>
      </c>
      <c r="F41" s="251" t="n">
        <f aca="false">$B41*C41</f>
        <v>0</v>
      </c>
      <c r="G41" s="252" t="n">
        <f aca="false">$B41*D41</f>
        <v>0</v>
      </c>
      <c r="H41" s="253" t="n">
        <f aca="false">$B41*E41</f>
        <v>0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0</v>
      </c>
      <c r="D42" s="250" t="n">
        <f aca="false">+$D$10</f>
        <v>0</v>
      </c>
      <c r="E42" s="235" t="n">
        <f aca="false">+$E$10</f>
        <v>0</v>
      </c>
      <c r="F42" s="251" t="n">
        <f aca="false">$B42*C42</f>
        <v>0</v>
      </c>
      <c r="G42" s="252" t="n">
        <f aca="false">$B42*D42</f>
        <v>0</v>
      </c>
      <c r="H42" s="253" t="n">
        <f aca="false">$B42*E42</f>
        <v>0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0</v>
      </c>
      <c r="D43" s="250" t="n">
        <f aca="false">+$D$10</f>
        <v>0</v>
      </c>
      <c r="E43" s="235" t="n">
        <f aca="false">+$E$10</f>
        <v>0</v>
      </c>
      <c r="F43" s="251" t="n">
        <f aca="false">$B43*C43</f>
        <v>0</v>
      </c>
      <c r="G43" s="252" t="n">
        <f aca="false">$B43*D43</f>
        <v>0</v>
      </c>
      <c r="H43" s="253" t="n">
        <f aca="false">$B43*E43</f>
        <v>0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0</v>
      </c>
      <c r="D44" s="250" t="n">
        <f aca="false">+$D$10</f>
        <v>0</v>
      </c>
      <c r="E44" s="235" t="n">
        <f aca="false">+$E$10</f>
        <v>0</v>
      </c>
      <c r="F44" s="251" t="n">
        <f aca="false">$B44*C44</f>
        <v>0</v>
      </c>
      <c r="G44" s="252" t="n">
        <f aca="false">$B44*D44</f>
        <v>0</v>
      </c>
      <c r="H44" s="253" t="n">
        <f aca="false">$B44*E44</f>
        <v>0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0</v>
      </c>
      <c r="D45" s="250" t="n">
        <f aca="false">+$D$10</f>
        <v>0</v>
      </c>
      <c r="E45" s="235" t="n">
        <f aca="false">+$E$10</f>
        <v>0</v>
      </c>
      <c r="F45" s="251" t="n">
        <f aca="false">$B45*C45</f>
        <v>0</v>
      </c>
      <c r="G45" s="252" t="n">
        <f aca="false">$B45*D45</f>
        <v>0</v>
      </c>
      <c r="H45" s="253" t="n">
        <f aca="false">$B45*E45</f>
        <v>0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0</v>
      </c>
      <c r="D46" s="250" t="n">
        <f aca="false">+$D$10</f>
        <v>0</v>
      </c>
      <c r="E46" s="235" t="n">
        <f aca="false">+$E$10</f>
        <v>0</v>
      </c>
      <c r="F46" s="251" t="n">
        <f aca="false">$B46*C46</f>
        <v>0</v>
      </c>
      <c r="G46" s="252" t="n">
        <f aca="false">$B46*D46</f>
        <v>0</v>
      </c>
      <c r="H46" s="253" t="n">
        <f aca="false">$B46*E46</f>
        <v>0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0</v>
      </c>
      <c r="D47" s="250" t="n">
        <f aca="false">+$D$10</f>
        <v>0</v>
      </c>
      <c r="E47" s="235" t="n">
        <f aca="false">+$E$10</f>
        <v>0</v>
      </c>
      <c r="F47" s="251" t="n">
        <f aca="false">$B47*C47</f>
        <v>0</v>
      </c>
      <c r="G47" s="252" t="n">
        <f aca="false">$B47*D47</f>
        <v>0</v>
      </c>
      <c r="H47" s="253" t="n">
        <f aca="false">$B47*E47</f>
        <v>0</v>
      </c>
    </row>
    <row r="48" customFormat="false" ht="13" hidden="false" customHeight="false" outlineLevel="0" collapsed="false">
      <c r="A48" s="3"/>
      <c r="B48" s="234"/>
      <c r="C48" s="250"/>
      <c r="D48" s="250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17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17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24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50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50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0</v>
      </c>
      <c r="D54" s="250" t="n">
        <f aca="false">+$D$10</f>
        <v>0</v>
      </c>
      <c r="E54" s="259" t="n">
        <f aca="false">+$E$10</f>
        <v>0</v>
      </c>
      <c r="F54" s="251" t="n">
        <f aca="false">$B54*C54</f>
        <v>0</v>
      </c>
      <c r="G54" s="252" t="n">
        <f aca="false">$B54*D54</f>
        <v>0</v>
      </c>
      <c r="H54" s="253" t="n">
        <f aca="false">$B54*E54</f>
        <v>0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0</v>
      </c>
      <c r="D55" s="250" t="n">
        <f aca="false">+$D$10</f>
        <v>0</v>
      </c>
      <c r="E55" s="259" t="n">
        <f aca="false">+$E$10</f>
        <v>0</v>
      </c>
      <c r="F55" s="251" t="n">
        <f aca="false">$B55*C55</f>
        <v>0</v>
      </c>
      <c r="G55" s="252" t="n">
        <f aca="false">$B55*D55</f>
        <v>0</v>
      </c>
      <c r="H55" s="253" t="n">
        <f aca="false">$B55*E55</f>
        <v>0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0</v>
      </c>
      <c r="D56" s="250" t="n">
        <f aca="false">+$D$10</f>
        <v>0</v>
      </c>
      <c r="E56" s="259" t="n">
        <f aca="false">+$E$10</f>
        <v>0</v>
      </c>
      <c r="F56" s="251" t="n">
        <f aca="false">$B56*C56</f>
        <v>0</v>
      </c>
      <c r="G56" s="252" t="n">
        <f aca="false">$B56*D56</f>
        <v>0</v>
      </c>
      <c r="H56" s="253" t="n">
        <f aca="false">$B56*E56</f>
        <v>0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0</v>
      </c>
      <c r="D57" s="250" t="n">
        <f aca="false">+$D$10</f>
        <v>0</v>
      </c>
      <c r="E57" s="259" t="n">
        <f aca="false">+$E$10</f>
        <v>0</v>
      </c>
      <c r="F57" s="251" t="n">
        <f aca="false">$B57*C57</f>
        <v>0</v>
      </c>
      <c r="G57" s="252" t="n">
        <f aca="false">$B57*D57</f>
        <v>0</v>
      </c>
      <c r="H57" s="253" t="n">
        <f aca="false">$B57*E57</f>
        <v>0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0</v>
      </c>
      <c r="D58" s="250" t="n">
        <f aca="false">+$D$10</f>
        <v>0</v>
      </c>
      <c r="E58" s="259" t="n">
        <f aca="false">+$E$10</f>
        <v>0</v>
      </c>
      <c r="F58" s="251" t="n">
        <f aca="false">$B58*C58</f>
        <v>0</v>
      </c>
      <c r="G58" s="252" t="n">
        <f aca="false">$B58*D58</f>
        <v>0</v>
      </c>
      <c r="H58" s="253" t="n">
        <f aca="false">$B58*E58</f>
        <v>0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0</v>
      </c>
      <c r="D59" s="250" t="n">
        <f aca="false">+$D$10</f>
        <v>0</v>
      </c>
      <c r="E59" s="259" t="n">
        <f aca="false">+$E$10</f>
        <v>0</v>
      </c>
      <c r="F59" s="251" t="n">
        <f aca="false">$B59*C59</f>
        <v>0</v>
      </c>
      <c r="G59" s="252" t="n">
        <f aca="false">$B59*D59</f>
        <v>0</v>
      </c>
      <c r="H59" s="253" t="n">
        <f aca="false">$B59*E59</f>
        <v>0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0</v>
      </c>
      <c r="D60" s="250" t="n">
        <f aca="false">+$D$10</f>
        <v>0</v>
      </c>
      <c r="E60" s="259" t="n">
        <f aca="false">+$E$10</f>
        <v>0</v>
      </c>
      <c r="F60" s="251" t="n">
        <f aca="false">$B60*C60</f>
        <v>0</v>
      </c>
      <c r="G60" s="252" t="n">
        <f aca="false">$B60*D60</f>
        <v>0</v>
      </c>
      <c r="H60" s="253" t="n">
        <f aca="false">$B60*E60</f>
        <v>0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0</v>
      </c>
      <c r="D61" s="250" t="n">
        <f aca="false">+$D$10</f>
        <v>0</v>
      </c>
      <c r="E61" s="259" t="n">
        <f aca="false">+$E$10</f>
        <v>0</v>
      </c>
      <c r="F61" s="251" t="n">
        <f aca="false">$B61*C61</f>
        <v>0</v>
      </c>
      <c r="G61" s="252" t="n">
        <f aca="false">$B61*D61</f>
        <v>0</v>
      </c>
      <c r="H61" s="253" t="n">
        <f aca="false">$B61*E61</f>
        <v>0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0</v>
      </c>
      <c r="D62" s="250" t="n">
        <f aca="false">+$D$10</f>
        <v>0</v>
      </c>
      <c r="E62" s="259" t="n">
        <f aca="false">+$E$10</f>
        <v>0</v>
      </c>
      <c r="F62" s="251" t="n">
        <f aca="false">$B62*C62</f>
        <v>0</v>
      </c>
      <c r="G62" s="252" t="n">
        <f aca="false">$B62*D62</f>
        <v>0</v>
      </c>
      <c r="H62" s="253" t="n">
        <f aca="false">$B62*E62</f>
        <v>0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0</v>
      </c>
      <c r="D63" s="250" t="n">
        <f aca="false">+$D$10</f>
        <v>0</v>
      </c>
      <c r="E63" s="259" t="n">
        <f aca="false">+$E$10</f>
        <v>0</v>
      </c>
      <c r="F63" s="251" t="n">
        <f aca="false">$B63*C63</f>
        <v>0</v>
      </c>
      <c r="G63" s="252" t="n">
        <f aca="false">$B63*D63</f>
        <v>0</v>
      </c>
      <c r="H63" s="253" t="n">
        <f aca="false">$B63*E63</f>
        <v>0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0</v>
      </c>
      <c r="D64" s="250" t="n">
        <f aca="false">+$D$10</f>
        <v>0</v>
      </c>
      <c r="E64" s="259" t="n">
        <f aca="false">+$E$10</f>
        <v>0</v>
      </c>
      <c r="F64" s="251" t="n">
        <f aca="false">$B64*C64</f>
        <v>0</v>
      </c>
      <c r="G64" s="252" t="n">
        <f aca="false">$B64*D64</f>
        <v>0</v>
      </c>
      <c r="H64" s="253" t="n">
        <f aca="false">$B64*E64</f>
        <v>0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0</v>
      </c>
      <c r="D65" s="250" t="n">
        <f aca="false">+$D$10</f>
        <v>0</v>
      </c>
      <c r="E65" s="259" t="n">
        <f aca="false">+$E$10</f>
        <v>0</v>
      </c>
      <c r="F65" s="251" t="n">
        <f aca="false">$B65*C65</f>
        <v>0</v>
      </c>
      <c r="G65" s="252" t="n">
        <f aca="false">$B65*D65</f>
        <v>0</v>
      </c>
      <c r="H65" s="253" t="n">
        <f aca="false">$B65*E65</f>
        <v>0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0</v>
      </c>
      <c r="D66" s="250" t="n">
        <f aca="false">+$D$10</f>
        <v>0</v>
      </c>
      <c r="E66" s="259" t="n">
        <f aca="false">+$E$10</f>
        <v>0</v>
      </c>
      <c r="F66" s="251" t="n">
        <f aca="false">$B66*C66</f>
        <v>0</v>
      </c>
      <c r="G66" s="252" t="n">
        <f aca="false">$B66*D66</f>
        <v>0</v>
      </c>
      <c r="H66" s="253" t="n">
        <f aca="false">$B66*E66</f>
        <v>0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0</v>
      </c>
      <c r="D67" s="250" t="n">
        <f aca="false">+$D$10</f>
        <v>0</v>
      </c>
      <c r="E67" s="259" t="n">
        <f aca="false">+$E$10</f>
        <v>0</v>
      </c>
      <c r="F67" s="251" t="n">
        <f aca="false">$B67*C67</f>
        <v>0</v>
      </c>
      <c r="G67" s="252" t="n">
        <f aca="false">$B67*D67</f>
        <v>0</v>
      </c>
      <c r="H67" s="253" t="n">
        <f aca="false">$B67*E67</f>
        <v>0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0</v>
      </c>
      <c r="D68" s="250" t="n">
        <f aca="false">+$D$10</f>
        <v>0</v>
      </c>
      <c r="E68" s="259" t="n">
        <f aca="false">+$E$10</f>
        <v>0</v>
      </c>
      <c r="F68" s="251" t="n">
        <f aca="false">$B68*C68</f>
        <v>0</v>
      </c>
      <c r="G68" s="252" t="n">
        <f aca="false">$B68*D68</f>
        <v>0</v>
      </c>
      <c r="H68" s="253" t="n">
        <f aca="false">$B68*E68</f>
        <v>0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0</v>
      </c>
      <c r="D69" s="250" t="n">
        <f aca="false">+$D$10</f>
        <v>0</v>
      </c>
      <c r="E69" s="259" t="n">
        <f aca="false">+$E$10</f>
        <v>0</v>
      </c>
      <c r="F69" s="251" t="n">
        <f aca="false">$B69*C69</f>
        <v>0</v>
      </c>
      <c r="G69" s="252" t="n">
        <f aca="false">$B69*D69</f>
        <v>0</v>
      </c>
      <c r="H69" s="253" t="n">
        <f aca="false">$B69*E69</f>
        <v>0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0</v>
      </c>
      <c r="D70" s="250" t="n">
        <f aca="false">+$D$10</f>
        <v>0</v>
      </c>
      <c r="E70" s="259" t="n">
        <f aca="false">+$E$10</f>
        <v>0</v>
      </c>
      <c r="F70" s="251" t="n">
        <f aca="false">$B70*C70</f>
        <v>0</v>
      </c>
      <c r="G70" s="252" t="n">
        <f aca="false">$B70*D70</f>
        <v>0</v>
      </c>
      <c r="H70" s="253" t="n">
        <f aca="false">$B70*E70</f>
        <v>0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0</v>
      </c>
      <c r="D71" s="250" t="n">
        <f aca="false">+$D$10</f>
        <v>0</v>
      </c>
      <c r="E71" s="259" t="n">
        <f aca="false">+$E$10</f>
        <v>0</v>
      </c>
      <c r="F71" s="251" t="n">
        <f aca="false">$B71*C71</f>
        <v>0</v>
      </c>
      <c r="G71" s="252" t="n">
        <f aca="false">$B71*D71</f>
        <v>0</v>
      </c>
      <c r="H71" s="253" t="n">
        <f aca="false">$B71*E71</f>
        <v>0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0</v>
      </c>
      <c r="D72" s="250" t="n">
        <f aca="false">+$D$10</f>
        <v>0</v>
      </c>
      <c r="E72" s="259" t="n">
        <f aca="false">+$E$10</f>
        <v>0</v>
      </c>
      <c r="F72" s="251" t="n">
        <f aca="false">$B72*C72</f>
        <v>0</v>
      </c>
      <c r="G72" s="252" t="n">
        <f aca="false">$B72*D72</f>
        <v>0</v>
      </c>
      <c r="H72" s="253" t="n">
        <f aca="false">$B72*E72</f>
        <v>0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0</v>
      </c>
      <c r="D73" s="250" t="n">
        <f aca="false">+$D$10</f>
        <v>0</v>
      </c>
      <c r="E73" s="259" t="n">
        <f aca="false">+$E$10</f>
        <v>0</v>
      </c>
      <c r="F73" s="251" t="n">
        <f aca="false">$B73*C73</f>
        <v>0</v>
      </c>
      <c r="G73" s="252" t="n">
        <f aca="false">$B73*D73</f>
        <v>0</v>
      </c>
      <c r="H73" s="253" t="n">
        <f aca="false">$B73*E73</f>
        <v>0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0</v>
      </c>
      <c r="D74" s="250" t="n">
        <f aca="false">+$D$10</f>
        <v>0</v>
      </c>
      <c r="E74" s="259" t="n">
        <f aca="false">+$E$10</f>
        <v>0</v>
      </c>
      <c r="F74" s="251" t="n">
        <f aca="false">$B74*C74</f>
        <v>0</v>
      </c>
      <c r="G74" s="252" t="n">
        <f aca="false">$B74*D74</f>
        <v>0</v>
      </c>
      <c r="H74" s="253" t="n">
        <f aca="false">$B74*E74</f>
        <v>0</v>
      </c>
    </row>
    <row r="75" customFormat="fals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0</v>
      </c>
      <c r="D75" s="250" t="n">
        <f aca="false">+$D$10</f>
        <v>0</v>
      </c>
      <c r="E75" s="259" t="n">
        <f aca="false">+$E$10</f>
        <v>0</v>
      </c>
      <c r="F75" s="251" t="n">
        <f aca="false">$B75*C75</f>
        <v>0</v>
      </c>
      <c r="G75" s="252" t="n">
        <f aca="false">$B75*D75</f>
        <v>0</v>
      </c>
      <c r="H75" s="253" t="n">
        <f aca="false">$B75*E75</f>
        <v>0</v>
      </c>
      <c r="I75" s="260"/>
      <c r="J75" s="260"/>
      <c r="K75" s="260"/>
    </row>
    <row r="76" customFormat="fals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0</v>
      </c>
      <c r="D76" s="250" t="n">
        <f aca="false">+$D$10</f>
        <v>0</v>
      </c>
      <c r="E76" s="259" t="n">
        <f aca="false">+$E$10</f>
        <v>0</v>
      </c>
      <c r="F76" s="251" t="n">
        <f aca="false">$B76*C76</f>
        <v>0</v>
      </c>
      <c r="G76" s="252" t="n">
        <f aca="false">$B76*D76</f>
        <v>0</v>
      </c>
      <c r="H76" s="253" t="n">
        <f aca="false">$B76*E76</f>
        <v>0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0</v>
      </c>
      <c r="D77" s="250" t="n">
        <f aca="false">+$D$10</f>
        <v>0</v>
      </c>
      <c r="E77" s="259" t="n">
        <f aca="false">+$E$10</f>
        <v>0</v>
      </c>
      <c r="F77" s="251" t="n">
        <f aca="false">$B77*C77</f>
        <v>0</v>
      </c>
      <c r="G77" s="252" t="n">
        <f aca="false">$B77*D77</f>
        <v>0</v>
      </c>
      <c r="H77" s="253" t="n">
        <f aca="false">$B77*E77</f>
        <v>0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0</v>
      </c>
      <c r="D78" s="250" t="n">
        <f aca="false">+$D$10</f>
        <v>0</v>
      </c>
      <c r="E78" s="259" t="n">
        <f aca="false">+$E$10</f>
        <v>0</v>
      </c>
      <c r="F78" s="251" t="n">
        <f aca="false">$B78*C78</f>
        <v>0</v>
      </c>
      <c r="G78" s="252" t="n">
        <f aca="false">$B78*D78</f>
        <v>0</v>
      </c>
      <c r="H78" s="253" t="n">
        <f aca="false">$B78*E78</f>
        <v>0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0</v>
      </c>
      <c r="D79" s="250" t="n">
        <f aca="false">+$D$10</f>
        <v>0</v>
      </c>
      <c r="E79" s="259" t="n">
        <f aca="false">+$E$10</f>
        <v>0</v>
      </c>
      <c r="F79" s="251" t="n">
        <f aca="false">$B79*C79</f>
        <v>0</v>
      </c>
      <c r="G79" s="252" t="n">
        <f aca="false">$B79*D79</f>
        <v>0</v>
      </c>
      <c r="H79" s="253" t="n">
        <f aca="false">$B79*E79</f>
        <v>0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0</v>
      </c>
      <c r="D80" s="250" t="n">
        <f aca="false">+$D$10</f>
        <v>0</v>
      </c>
      <c r="E80" s="259" t="n">
        <f aca="false">+$E$10</f>
        <v>0</v>
      </c>
      <c r="F80" s="251" t="n">
        <f aca="false">$B80*C80</f>
        <v>0</v>
      </c>
      <c r="G80" s="252" t="n">
        <f aca="false">$B80*D80</f>
        <v>0</v>
      </c>
      <c r="H80" s="253" t="n">
        <f aca="false">$B80*E80</f>
        <v>0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0</v>
      </c>
      <c r="D81" s="250" t="n">
        <f aca="false">+$D$10</f>
        <v>0</v>
      </c>
      <c r="E81" s="259" t="n">
        <f aca="false">+$E$10</f>
        <v>0</v>
      </c>
      <c r="F81" s="251" t="n">
        <f aca="false">$B81*C81</f>
        <v>0</v>
      </c>
      <c r="G81" s="252" t="n">
        <f aca="false">$B81*D81</f>
        <v>0</v>
      </c>
      <c r="H81" s="253" t="n">
        <f aca="false">$B81*E81</f>
        <v>0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0</v>
      </c>
      <c r="D82" s="250" t="n">
        <f aca="false">+$D$10</f>
        <v>0</v>
      </c>
      <c r="E82" s="259" t="n">
        <f aca="false">+$E$10</f>
        <v>0</v>
      </c>
      <c r="F82" s="251" t="n">
        <f aca="false">$B82*C82</f>
        <v>0</v>
      </c>
      <c r="G82" s="252" t="n">
        <f aca="false">$B82*D82</f>
        <v>0</v>
      </c>
      <c r="H82" s="253" t="n">
        <f aca="false">$B82*E82</f>
        <v>0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0</v>
      </c>
      <c r="D83" s="250" t="n">
        <f aca="false">+$D$10</f>
        <v>0</v>
      </c>
      <c r="E83" s="259" t="n">
        <f aca="false">+$E$10</f>
        <v>0</v>
      </c>
      <c r="F83" s="251" t="n">
        <f aca="false">$B83*C83</f>
        <v>0</v>
      </c>
      <c r="G83" s="252" t="n">
        <f aca="false">$B83*D83</f>
        <v>0</v>
      </c>
      <c r="H83" s="253" t="n">
        <f aca="false">$B83*E83</f>
        <v>0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0</v>
      </c>
      <c r="D84" s="250" t="n">
        <f aca="false">+$D$10</f>
        <v>0</v>
      </c>
      <c r="E84" s="259" t="n">
        <f aca="false">+$E$10</f>
        <v>0</v>
      </c>
      <c r="F84" s="251" t="n">
        <f aca="false">$B84*C84</f>
        <v>0</v>
      </c>
      <c r="G84" s="252" t="n">
        <f aca="false">$B84*D84</f>
        <v>0</v>
      </c>
      <c r="H84" s="253" t="n">
        <f aca="false">$B84*E84</f>
        <v>0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0</v>
      </c>
      <c r="D85" s="250" t="n">
        <f aca="false">+$D$10</f>
        <v>0</v>
      </c>
      <c r="E85" s="259" t="n">
        <f aca="false">+$E$10</f>
        <v>0</v>
      </c>
      <c r="F85" s="251" t="n">
        <f aca="false">$B85*C85</f>
        <v>0</v>
      </c>
      <c r="G85" s="252" t="n">
        <f aca="false">$B85*D85</f>
        <v>0</v>
      </c>
      <c r="H85" s="253" t="n">
        <f aca="false">$B85*E85</f>
        <v>0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0</v>
      </c>
      <c r="D86" s="250" t="n">
        <f aca="false">+$D$10</f>
        <v>0</v>
      </c>
      <c r="E86" s="259" t="n">
        <f aca="false">+$E$10</f>
        <v>0</v>
      </c>
      <c r="F86" s="251" t="n">
        <f aca="false">$B86*C86</f>
        <v>0</v>
      </c>
      <c r="G86" s="252" t="n">
        <f aca="false">$B86*D86</f>
        <v>0</v>
      </c>
      <c r="H86" s="253" t="n">
        <f aca="false">$B86*E86</f>
        <v>0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0</v>
      </c>
      <c r="D87" s="250" t="n">
        <f aca="false">+$D$10</f>
        <v>0</v>
      </c>
      <c r="E87" s="259" t="n">
        <f aca="false">+$E$10</f>
        <v>0</v>
      </c>
      <c r="F87" s="251" t="n">
        <f aca="false">$B87*C87</f>
        <v>0</v>
      </c>
      <c r="G87" s="252" t="n">
        <f aca="false">$B87*D87</f>
        <v>0</v>
      </c>
      <c r="H87" s="253" t="n">
        <f aca="false">$B87*E87</f>
        <v>0</v>
      </c>
    </row>
    <row r="88" customFormat="fals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0</v>
      </c>
      <c r="D88" s="250" t="n">
        <f aca="false">+$D$10</f>
        <v>0</v>
      </c>
      <c r="E88" s="259" t="n">
        <f aca="false">+$E$10</f>
        <v>0</v>
      </c>
      <c r="F88" s="251" t="n">
        <f aca="false">$B88*C88</f>
        <v>0</v>
      </c>
      <c r="G88" s="252" t="n">
        <f aca="false">$B88*D88</f>
        <v>0</v>
      </c>
      <c r="H88" s="253" t="n">
        <f aca="false">$B88*E88</f>
        <v>0</v>
      </c>
      <c r="I88" s="250"/>
      <c r="J88" s="250"/>
      <c r="K88" s="250"/>
    </row>
    <row r="89" customFormat="false" ht="13.8" hidden="false" customHeight="false" outlineLevel="0" collapsed="false">
      <c r="A89" s="218"/>
      <c r="B89" s="216"/>
      <c r="C89" s="217"/>
      <c r="D89" s="217"/>
      <c r="E89" s="235"/>
      <c r="F89" s="219"/>
      <c r="G89" s="250"/>
      <c r="H89" s="220"/>
      <c r="I89" s="250"/>
      <c r="J89" s="250"/>
      <c r="K89" s="250"/>
    </row>
    <row r="90" customFormat="false" ht="13.8" hidden="false" customHeight="false" outlineLevel="0" collapsed="false">
      <c r="A90" s="262"/>
      <c r="B90" s="216" t="s">
        <v>204</v>
      </c>
      <c r="C90" s="217"/>
      <c r="D90" s="217"/>
      <c r="E90" s="263"/>
      <c r="F90" s="264"/>
      <c r="G90" s="217"/>
      <c r="H90" s="265"/>
      <c r="I90" s="217"/>
      <c r="J90" s="217"/>
      <c r="K90" s="217"/>
    </row>
    <row r="91" customFormat="false" ht="13.8" hidden="false" customHeight="false" outlineLevel="0" collapsed="false">
      <c r="A91" s="262"/>
      <c r="B91" s="216" t="s">
        <v>205</v>
      </c>
      <c r="C91" s="217"/>
      <c r="D91" s="217"/>
      <c r="E91" s="263"/>
      <c r="F91" s="264"/>
      <c r="G91" s="217"/>
      <c r="H91" s="265"/>
      <c r="I91" s="217"/>
      <c r="J91" s="217"/>
      <c r="K91" s="217"/>
    </row>
    <row r="92" customFormat="false" ht="13.8" hidden="false" customHeight="false" outlineLevel="0" collapsed="false">
      <c r="A92" s="87"/>
      <c r="B92" s="216" t="s">
        <v>206</v>
      </c>
      <c r="C92" s="217"/>
      <c r="D92" s="217"/>
      <c r="E92" s="263"/>
      <c r="F92" s="264"/>
      <c r="G92" s="217"/>
      <c r="H92" s="265"/>
      <c r="I92" s="250"/>
      <c r="J92" s="250"/>
      <c r="K92" s="250"/>
    </row>
    <row r="93" customFormat="false" ht="13.8" hidden="false" customHeight="false" outlineLevel="0" collapsed="false">
      <c r="A93" s="218"/>
      <c r="B93" s="223" t="s">
        <v>200</v>
      </c>
      <c r="C93" s="224"/>
      <c r="D93" s="224"/>
      <c r="E93" s="255"/>
      <c r="F93" s="255" t="s">
        <v>209</v>
      </c>
      <c r="G93" s="225"/>
      <c r="H93" s="256"/>
      <c r="I93" s="250"/>
      <c r="J93" s="250"/>
      <c r="K93" s="250"/>
    </row>
    <row r="94" customFormat="false" ht="13" hidden="false" customHeight="false" outlineLevel="0" collapsed="false">
      <c r="A94" s="218"/>
      <c r="B94" s="234"/>
      <c r="C94" s="250"/>
      <c r="D94" s="250"/>
      <c r="E94" s="218" t="s">
        <v>202</v>
      </c>
      <c r="F94" s="87"/>
      <c r="G94" s="87"/>
      <c r="H94" s="257"/>
      <c r="I94" s="250"/>
      <c r="J94" s="250"/>
      <c r="K94" s="250"/>
    </row>
    <row r="95" customFormat="false" ht="13.8" hidden="false" customHeight="false" outlineLevel="0" collapsed="false">
      <c r="A95" s="218"/>
      <c r="B95" s="234"/>
      <c r="C95" s="250"/>
      <c r="D95" s="250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customFormat="fals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0</v>
      </c>
      <c r="D96" s="250" t="n">
        <f aca="false">+$D$10</f>
        <v>0</v>
      </c>
      <c r="E96" s="259" t="n">
        <f aca="false">+$E$10</f>
        <v>0</v>
      </c>
      <c r="F96" s="251" t="n">
        <f aca="false">$B96*C96</f>
        <v>0</v>
      </c>
      <c r="G96" s="252" t="n">
        <f aca="false">$B96*D96</f>
        <v>0</v>
      </c>
      <c r="H96" s="253" t="n">
        <f aca="false">$B96*E96</f>
        <v>0</v>
      </c>
      <c r="I96" s="250"/>
      <c r="J96" s="250"/>
      <c r="K96" s="250"/>
    </row>
    <row r="97" customFormat="fals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0</v>
      </c>
      <c r="D97" s="250" t="n">
        <f aca="false">+$D$10</f>
        <v>0</v>
      </c>
      <c r="E97" s="259" t="n">
        <f aca="false">+$E$10</f>
        <v>0</v>
      </c>
      <c r="F97" s="251" t="n">
        <f aca="false">$B97*C97</f>
        <v>0</v>
      </c>
      <c r="G97" s="252" t="n">
        <f aca="false">$B97*D97</f>
        <v>0</v>
      </c>
      <c r="H97" s="253" t="n">
        <f aca="false">$B97*E97</f>
        <v>0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0</v>
      </c>
      <c r="D98" s="250" t="n">
        <f aca="false">+$D$10</f>
        <v>0</v>
      </c>
      <c r="E98" s="259" t="n">
        <f aca="false">+$E$10</f>
        <v>0</v>
      </c>
      <c r="F98" s="251" t="n">
        <f aca="false">$B98*C98</f>
        <v>0</v>
      </c>
      <c r="G98" s="252" t="n">
        <f aca="false">$B98*D98</f>
        <v>0</v>
      </c>
      <c r="H98" s="253" t="n">
        <f aca="false">$B98*E98</f>
        <v>0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0</v>
      </c>
      <c r="D99" s="250" t="n">
        <f aca="false">+$D$10</f>
        <v>0</v>
      </c>
      <c r="E99" s="259" t="n">
        <f aca="false">+$E$10</f>
        <v>0</v>
      </c>
      <c r="F99" s="251" t="n">
        <f aca="false">$B99*C99</f>
        <v>0</v>
      </c>
      <c r="G99" s="252" t="n">
        <f aca="false">$B99*D99</f>
        <v>0</v>
      </c>
      <c r="H99" s="253" t="n">
        <f aca="false">$B99*E99</f>
        <v>0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0</v>
      </c>
      <c r="D100" s="250" t="n">
        <f aca="false">+$D$10</f>
        <v>0</v>
      </c>
      <c r="E100" s="259" t="n">
        <f aca="false">+$E$10</f>
        <v>0</v>
      </c>
      <c r="F100" s="251" t="n">
        <f aca="false">$B100*C100</f>
        <v>0</v>
      </c>
      <c r="G100" s="252" t="n">
        <f aca="false">$B100*D100</f>
        <v>0</v>
      </c>
      <c r="H100" s="253" t="n">
        <f aca="false">$B100*E100</f>
        <v>0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0</v>
      </c>
      <c r="D101" s="250" t="n">
        <f aca="false">+$D$10</f>
        <v>0</v>
      </c>
      <c r="E101" s="259" t="n">
        <f aca="false">+$E$10</f>
        <v>0</v>
      </c>
      <c r="F101" s="251" t="n">
        <f aca="false">$B101*C101</f>
        <v>0</v>
      </c>
      <c r="G101" s="252" t="n">
        <f aca="false">$B101*D101</f>
        <v>0</v>
      </c>
      <c r="H101" s="253" t="n">
        <f aca="false">$B101*E101</f>
        <v>0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0</v>
      </c>
      <c r="D102" s="250" t="n">
        <f aca="false">+$D$10</f>
        <v>0</v>
      </c>
      <c r="E102" s="259" t="n">
        <f aca="false">+$E$10</f>
        <v>0</v>
      </c>
      <c r="F102" s="251" t="n">
        <f aca="false">$B102*C102</f>
        <v>0</v>
      </c>
      <c r="G102" s="252" t="n">
        <f aca="false">$B102*D102</f>
        <v>0</v>
      </c>
      <c r="H102" s="253" t="n">
        <f aca="false">$B102*E102</f>
        <v>0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0</v>
      </c>
      <c r="D103" s="250" t="n">
        <f aca="false">+$D$10</f>
        <v>0</v>
      </c>
      <c r="E103" s="259" t="n">
        <f aca="false">+$E$10</f>
        <v>0</v>
      </c>
      <c r="F103" s="251" t="n">
        <f aca="false">$B103*C103</f>
        <v>0</v>
      </c>
      <c r="G103" s="252" t="n">
        <f aca="false">$B103*D103</f>
        <v>0</v>
      </c>
      <c r="H103" s="253" t="n">
        <f aca="false">$B103*E103</f>
        <v>0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0</v>
      </c>
      <c r="D104" s="250" t="n">
        <f aca="false">+$D$10</f>
        <v>0</v>
      </c>
      <c r="E104" s="259" t="n">
        <f aca="false">+$E$10</f>
        <v>0</v>
      </c>
      <c r="F104" s="251" t="n">
        <f aca="false">$B104*C104</f>
        <v>0</v>
      </c>
      <c r="G104" s="252" t="n">
        <f aca="false">$B104*D104</f>
        <v>0</v>
      </c>
      <c r="H104" s="253" t="n">
        <f aca="false">$B104*E104</f>
        <v>0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0</v>
      </c>
      <c r="D105" s="250" t="n">
        <f aca="false">+$D$10</f>
        <v>0</v>
      </c>
      <c r="E105" s="259" t="n">
        <f aca="false">+$E$10</f>
        <v>0</v>
      </c>
      <c r="F105" s="251" t="n">
        <f aca="false">$B105*C105</f>
        <v>0</v>
      </c>
      <c r="G105" s="252" t="n">
        <f aca="false">$B105*D105</f>
        <v>0</v>
      </c>
      <c r="H105" s="253" t="n">
        <f aca="false">$B105*E105</f>
        <v>0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0</v>
      </c>
      <c r="D106" s="250" t="n">
        <f aca="false">+$D$10</f>
        <v>0</v>
      </c>
      <c r="E106" s="259" t="n">
        <f aca="false">+$E$10</f>
        <v>0</v>
      </c>
      <c r="F106" s="251" t="n">
        <f aca="false">$B106*C106</f>
        <v>0</v>
      </c>
      <c r="G106" s="252" t="n">
        <f aca="false">$B106*D106</f>
        <v>0</v>
      </c>
      <c r="H106" s="253" t="n">
        <f aca="false">$B106*E106</f>
        <v>0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0</v>
      </c>
      <c r="D107" s="250" t="n">
        <f aca="false">+$D$10</f>
        <v>0</v>
      </c>
      <c r="E107" s="259" t="n">
        <f aca="false">+$E$10</f>
        <v>0</v>
      </c>
      <c r="F107" s="251" t="n">
        <f aca="false">$B107*C107</f>
        <v>0</v>
      </c>
      <c r="G107" s="252" t="n">
        <f aca="false">$B107*D107</f>
        <v>0</v>
      </c>
      <c r="H107" s="253" t="n">
        <f aca="false">$B107*E107</f>
        <v>0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0</v>
      </c>
      <c r="D108" s="250" t="n">
        <f aca="false">+$D$10</f>
        <v>0</v>
      </c>
      <c r="E108" s="259" t="n">
        <f aca="false">+$E$10</f>
        <v>0</v>
      </c>
      <c r="F108" s="251" t="n">
        <f aca="false">$B108*C108</f>
        <v>0</v>
      </c>
      <c r="G108" s="252" t="n">
        <f aca="false">$B108*D108</f>
        <v>0</v>
      </c>
      <c r="H108" s="253" t="n">
        <f aca="false">$B108*E108</f>
        <v>0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0</v>
      </c>
      <c r="D109" s="250" t="n">
        <f aca="false">+$D$10</f>
        <v>0</v>
      </c>
      <c r="E109" s="259" t="n">
        <f aca="false">+$E$10</f>
        <v>0</v>
      </c>
      <c r="F109" s="251" t="n">
        <f aca="false">$B109*C109</f>
        <v>0</v>
      </c>
      <c r="G109" s="252" t="n">
        <f aca="false">$B109*D109</f>
        <v>0</v>
      </c>
      <c r="H109" s="253" t="n">
        <f aca="false">$B109*E109</f>
        <v>0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0</v>
      </c>
      <c r="D110" s="250" t="n">
        <f aca="false">+$D$10</f>
        <v>0</v>
      </c>
      <c r="E110" s="259" t="n">
        <f aca="false">+$E$10</f>
        <v>0</v>
      </c>
      <c r="F110" s="251" t="n">
        <f aca="false">$B110*C110</f>
        <v>0</v>
      </c>
      <c r="G110" s="252" t="n">
        <f aca="false">$B110*D110</f>
        <v>0</v>
      </c>
      <c r="H110" s="253" t="n">
        <f aca="false">$B110*E110</f>
        <v>0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0</v>
      </c>
      <c r="D111" s="250" t="n">
        <f aca="false">+$D$10</f>
        <v>0</v>
      </c>
      <c r="E111" s="259" t="n">
        <f aca="false">+$E$10</f>
        <v>0</v>
      </c>
      <c r="F111" s="251" t="n">
        <f aca="false">$B111*C111</f>
        <v>0</v>
      </c>
      <c r="G111" s="252" t="n">
        <f aca="false">$B111*D111</f>
        <v>0</v>
      </c>
      <c r="H111" s="253" t="n">
        <f aca="false">$B111*E111</f>
        <v>0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0</v>
      </c>
      <c r="D112" s="250" t="n">
        <f aca="false">+$D$10</f>
        <v>0</v>
      </c>
      <c r="E112" s="259" t="n">
        <f aca="false">+$E$10</f>
        <v>0</v>
      </c>
      <c r="F112" s="251" t="n">
        <f aca="false">$B112*C112</f>
        <v>0</v>
      </c>
      <c r="G112" s="252" t="n">
        <f aca="false">$B112*D112</f>
        <v>0</v>
      </c>
      <c r="H112" s="253" t="n">
        <f aca="false">$B112*E112</f>
        <v>0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0</v>
      </c>
      <c r="D113" s="250" t="n">
        <f aca="false">+$D$10</f>
        <v>0</v>
      </c>
      <c r="E113" s="259" t="n">
        <f aca="false">+$E$10</f>
        <v>0</v>
      </c>
      <c r="F113" s="251" t="n">
        <f aca="false">$B113*C113</f>
        <v>0</v>
      </c>
      <c r="G113" s="252" t="n">
        <f aca="false">$B113*D113</f>
        <v>0</v>
      </c>
      <c r="H113" s="253" t="n">
        <f aca="false">$B113*E113</f>
        <v>0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0</v>
      </c>
      <c r="D114" s="250" t="n">
        <f aca="false">+$D$10</f>
        <v>0</v>
      </c>
      <c r="E114" s="259" t="n">
        <f aca="false">+$E$10</f>
        <v>0</v>
      </c>
      <c r="F114" s="251" t="n">
        <f aca="false">$B114*C114</f>
        <v>0</v>
      </c>
      <c r="G114" s="252" t="n">
        <f aca="false">$B114*D114</f>
        <v>0</v>
      </c>
      <c r="H114" s="253" t="n">
        <f aca="false">$B114*E114</f>
        <v>0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0</v>
      </c>
      <c r="D115" s="250" t="n">
        <f aca="false">+$D$10</f>
        <v>0</v>
      </c>
      <c r="E115" s="259" t="n">
        <f aca="false">+$E$10</f>
        <v>0</v>
      </c>
      <c r="F115" s="251" t="n">
        <f aca="false">$B115*C115</f>
        <v>0</v>
      </c>
      <c r="G115" s="252" t="n">
        <f aca="false">$B115*D115</f>
        <v>0</v>
      </c>
      <c r="H115" s="253" t="n">
        <f aca="false">$B115*E115</f>
        <v>0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0</v>
      </c>
      <c r="D116" s="250" t="n">
        <f aca="false">+$D$10</f>
        <v>0</v>
      </c>
      <c r="E116" s="259" t="n">
        <f aca="false">+$E$10</f>
        <v>0</v>
      </c>
      <c r="F116" s="251" t="n">
        <f aca="false">$B116*C116</f>
        <v>0</v>
      </c>
      <c r="G116" s="252" t="n">
        <f aca="false">$B116*D116</f>
        <v>0</v>
      </c>
      <c r="H116" s="253" t="n">
        <f aca="false">$B116*E116</f>
        <v>0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0</v>
      </c>
      <c r="D117" s="250" t="n">
        <f aca="false">+$D$10</f>
        <v>0</v>
      </c>
      <c r="E117" s="259" t="n">
        <f aca="false">+$E$10</f>
        <v>0</v>
      </c>
      <c r="F117" s="251" t="n">
        <f aca="false">$B117*C117</f>
        <v>0</v>
      </c>
      <c r="G117" s="252" t="n">
        <f aca="false">$B117*D117</f>
        <v>0</v>
      </c>
      <c r="H117" s="253" t="n">
        <f aca="false">$B117*E117</f>
        <v>0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0</v>
      </c>
      <c r="D118" s="250" t="n">
        <f aca="false">+$D$10</f>
        <v>0</v>
      </c>
      <c r="E118" s="259" t="n">
        <f aca="false">+$E$10</f>
        <v>0</v>
      </c>
      <c r="F118" s="251" t="n">
        <f aca="false">$B118*C118</f>
        <v>0</v>
      </c>
      <c r="G118" s="252" t="n">
        <f aca="false">$B118*D118</f>
        <v>0</v>
      </c>
      <c r="H118" s="253" t="n">
        <f aca="false">$B118*E118</f>
        <v>0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0</v>
      </c>
      <c r="D119" s="250" t="n">
        <f aca="false">+$D$10</f>
        <v>0</v>
      </c>
      <c r="E119" s="259" t="n">
        <f aca="false">+$E$10</f>
        <v>0</v>
      </c>
      <c r="F119" s="251" t="n">
        <f aca="false">$B119*C119</f>
        <v>0</v>
      </c>
      <c r="G119" s="252" t="n">
        <f aca="false">$B119*D119</f>
        <v>0</v>
      </c>
      <c r="H119" s="253" t="n">
        <f aca="false">$B119*E119</f>
        <v>0</v>
      </c>
    </row>
    <row r="120" customFormat="fals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0</v>
      </c>
      <c r="D120" s="250" t="n">
        <f aca="false">+$D$10</f>
        <v>0</v>
      </c>
      <c r="E120" s="259" t="n">
        <f aca="false">+$E$10</f>
        <v>0</v>
      </c>
      <c r="F120" s="251" t="n">
        <f aca="false">$B120*C120</f>
        <v>0</v>
      </c>
      <c r="G120" s="252" t="n">
        <f aca="false">$B120*D120</f>
        <v>0</v>
      </c>
      <c r="H120" s="253" t="n">
        <f aca="false">$B120*E120</f>
        <v>0</v>
      </c>
      <c r="I120" s="260"/>
      <c r="J120" s="260"/>
      <c r="K120" s="260"/>
    </row>
    <row r="121" customFormat="fals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0</v>
      </c>
      <c r="D121" s="250" t="n">
        <f aca="false">+$D$10</f>
        <v>0</v>
      </c>
      <c r="E121" s="259" t="n">
        <f aca="false">+$E$10</f>
        <v>0</v>
      </c>
      <c r="F121" s="251" t="n">
        <f aca="false">$B121*C121</f>
        <v>0</v>
      </c>
      <c r="G121" s="252" t="n">
        <f aca="false">$B121*D121</f>
        <v>0</v>
      </c>
      <c r="H121" s="253" t="n">
        <f aca="false">$B121*E121</f>
        <v>0</v>
      </c>
      <c r="I121" s="260"/>
      <c r="J121" s="260"/>
      <c r="K121" s="260"/>
    </row>
    <row r="122" customFormat="fals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0</v>
      </c>
      <c r="D122" s="250" t="n">
        <f aca="false">+$D$10</f>
        <v>0</v>
      </c>
      <c r="E122" s="259" t="n">
        <f aca="false">+$E$10</f>
        <v>0</v>
      </c>
      <c r="F122" s="251" t="n">
        <f aca="false">$B122*C122</f>
        <v>0</v>
      </c>
      <c r="G122" s="252" t="n">
        <f aca="false">$B122*D122</f>
        <v>0</v>
      </c>
      <c r="H122" s="253" t="n">
        <f aca="false">$B122*E122</f>
        <v>0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0</v>
      </c>
      <c r="D123" s="250" t="n">
        <f aca="false">+$D$10</f>
        <v>0</v>
      </c>
      <c r="E123" s="259" t="n">
        <f aca="false">+$E$10</f>
        <v>0</v>
      </c>
      <c r="F123" s="251" t="n">
        <f aca="false">$B123*C123</f>
        <v>0</v>
      </c>
      <c r="G123" s="252" t="n">
        <f aca="false">$B123*D123</f>
        <v>0</v>
      </c>
      <c r="H123" s="253" t="n">
        <f aca="false">$B123*E123</f>
        <v>0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0</v>
      </c>
      <c r="D124" s="250" t="n">
        <f aca="false">+$D$10</f>
        <v>0</v>
      </c>
      <c r="E124" s="259" t="n">
        <f aca="false">+$E$10</f>
        <v>0</v>
      </c>
      <c r="F124" s="251" t="n">
        <f aca="false">$B124*C124</f>
        <v>0</v>
      </c>
      <c r="G124" s="252" t="n">
        <f aca="false">$B124*D124</f>
        <v>0</v>
      </c>
      <c r="H124" s="253" t="n">
        <f aca="false">$B124*E124</f>
        <v>0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0</v>
      </c>
      <c r="D125" s="250" t="n">
        <f aca="false">+$D$10</f>
        <v>0</v>
      </c>
      <c r="E125" s="259" t="n">
        <f aca="false">+$E$10</f>
        <v>0</v>
      </c>
      <c r="F125" s="251" t="n">
        <f aca="false">$B125*C125</f>
        <v>0</v>
      </c>
      <c r="G125" s="252" t="n">
        <f aca="false">$B125*D125</f>
        <v>0</v>
      </c>
      <c r="H125" s="253" t="n">
        <f aca="false">$B125*E125</f>
        <v>0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0</v>
      </c>
      <c r="D126" s="250" t="n">
        <f aca="false">+$D$10</f>
        <v>0</v>
      </c>
      <c r="E126" s="259" t="n">
        <f aca="false">+$E$10</f>
        <v>0</v>
      </c>
      <c r="F126" s="251" t="n">
        <f aca="false">$B126*C126</f>
        <v>0</v>
      </c>
      <c r="G126" s="252" t="n">
        <f aca="false">$B126*D126</f>
        <v>0</v>
      </c>
      <c r="H126" s="253" t="n">
        <f aca="false">$B126*E126</f>
        <v>0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0</v>
      </c>
      <c r="D127" s="250" t="n">
        <f aca="false">+$D$10</f>
        <v>0</v>
      </c>
      <c r="E127" s="259" t="n">
        <f aca="false">+$E$10</f>
        <v>0</v>
      </c>
      <c r="F127" s="251" t="n">
        <f aca="false">$B127*C127</f>
        <v>0</v>
      </c>
      <c r="G127" s="252" t="n">
        <f aca="false">$B127*D127</f>
        <v>0</v>
      </c>
      <c r="H127" s="253" t="n">
        <f aca="false">$B127*E127</f>
        <v>0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0</v>
      </c>
      <c r="D128" s="250" t="n">
        <f aca="false">+$D$10</f>
        <v>0</v>
      </c>
      <c r="E128" s="259" t="n">
        <f aca="false">+$E$10</f>
        <v>0</v>
      </c>
      <c r="F128" s="251" t="n">
        <f aca="false">$B128*C128</f>
        <v>0</v>
      </c>
      <c r="G128" s="252" t="n">
        <f aca="false">$B128*D128</f>
        <v>0</v>
      </c>
      <c r="H128" s="253" t="n">
        <f aca="false">$B128*E128</f>
        <v>0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0</v>
      </c>
      <c r="D129" s="250" t="n">
        <f aca="false">+$D$10</f>
        <v>0</v>
      </c>
      <c r="E129" s="259" t="n">
        <f aca="false">+$E$10</f>
        <v>0</v>
      </c>
      <c r="F129" s="251" t="n">
        <f aca="false">$B129*C129</f>
        <v>0</v>
      </c>
      <c r="G129" s="252" t="n">
        <f aca="false">$B129*D129</f>
        <v>0</v>
      </c>
      <c r="H129" s="253" t="n">
        <f aca="false">$B129*E129</f>
        <v>0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0</v>
      </c>
      <c r="D130" s="250" t="n">
        <f aca="false">+$D$10</f>
        <v>0</v>
      </c>
      <c r="E130" s="259" t="n">
        <f aca="false">+$E$10</f>
        <v>0</v>
      </c>
      <c r="F130" s="251" t="n">
        <f aca="false">$B130*C130</f>
        <v>0</v>
      </c>
      <c r="G130" s="252" t="n">
        <f aca="false">$B130*D130</f>
        <v>0</v>
      </c>
      <c r="H130" s="253" t="n">
        <f aca="false">$B130*E130</f>
        <v>0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0</v>
      </c>
      <c r="D131" s="250" t="n">
        <f aca="false">+$D$10</f>
        <v>0</v>
      </c>
      <c r="E131" s="259" t="n">
        <f aca="false">+$E$10</f>
        <v>0</v>
      </c>
      <c r="F131" s="251" t="n">
        <f aca="false">$B131*C131</f>
        <v>0</v>
      </c>
      <c r="G131" s="252" t="n">
        <f aca="false">$B131*D131</f>
        <v>0</v>
      </c>
      <c r="H131" s="253" t="n">
        <f aca="false">$B131*E131</f>
        <v>0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0</v>
      </c>
      <c r="D132" s="250" t="n">
        <f aca="false">+$D$10</f>
        <v>0</v>
      </c>
      <c r="E132" s="259" t="n">
        <f aca="false">+$E$10</f>
        <v>0</v>
      </c>
      <c r="F132" s="251" t="n">
        <f aca="false">$B132*C132</f>
        <v>0</v>
      </c>
      <c r="G132" s="252" t="n">
        <f aca="false">$B132*D132</f>
        <v>0</v>
      </c>
      <c r="H132" s="253" t="n">
        <f aca="false">$B132*E132</f>
        <v>0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0</v>
      </c>
      <c r="D133" s="250" t="n">
        <f aca="false">+$D$10</f>
        <v>0</v>
      </c>
      <c r="E133" s="259" t="n">
        <f aca="false">+$E$10</f>
        <v>0</v>
      </c>
      <c r="F133" s="251" t="n">
        <f aca="false">$B133*C133</f>
        <v>0</v>
      </c>
      <c r="G133" s="252" t="n">
        <f aca="false">$B133*D133</f>
        <v>0</v>
      </c>
      <c r="H133" s="253" t="n">
        <f aca="false">$B133*E133</f>
        <v>0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0</v>
      </c>
      <c r="D134" s="250" t="n">
        <f aca="false">+$D$10</f>
        <v>0</v>
      </c>
      <c r="E134" s="259" t="n">
        <f aca="false">+$E$10</f>
        <v>0</v>
      </c>
      <c r="F134" s="251" t="n">
        <f aca="false">$B134*C134</f>
        <v>0</v>
      </c>
      <c r="G134" s="252" t="n">
        <f aca="false">$B134*D134</f>
        <v>0</v>
      </c>
      <c r="H134" s="253" t="n">
        <f aca="false">$B134*E134</f>
        <v>0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0</v>
      </c>
      <c r="D135" s="250" t="n">
        <f aca="false">+$D$10</f>
        <v>0</v>
      </c>
      <c r="E135" s="259" t="n">
        <f aca="false">+$E$10</f>
        <v>0</v>
      </c>
      <c r="F135" s="251" t="n">
        <f aca="false">$B135*C135</f>
        <v>0</v>
      </c>
      <c r="G135" s="252" t="n">
        <f aca="false">$B135*D135</f>
        <v>0</v>
      </c>
      <c r="H135" s="253" t="n">
        <f aca="false">$B135*E135</f>
        <v>0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0</v>
      </c>
      <c r="D136" s="250" t="n">
        <f aca="false">+$D$10</f>
        <v>0</v>
      </c>
      <c r="E136" s="235" t="n">
        <f aca="false">+$E$10</f>
        <v>0</v>
      </c>
      <c r="F136" s="251" t="n">
        <f aca="false">$B136*C136</f>
        <v>0</v>
      </c>
      <c r="G136" s="252" t="n">
        <f aca="false">$B136*D136</f>
        <v>0</v>
      </c>
      <c r="H136" s="253" t="n">
        <f aca="false">$B136*E136</f>
        <v>0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0</v>
      </c>
      <c r="D137" s="250" t="n">
        <f aca="false">+$D$10</f>
        <v>0</v>
      </c>
      <c r="E137" s="235" t="n">
        <f aca="false">+$E$10</f>
        <v>0</v>
      </c>
      <c r="F137" s="251" t="n">
        <f aca="false">$B137*C137</f>
        <v>0</v>
      </c>
      <c r="G137" s="252" t="n">
        <f aca="false">$B137*D137</f>
        <v>0</v>
      </c>
      <c r="H137" s="253" t="n">
        <f aca="false">$B137*E137</f>
        <v>0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0</v>
      </c>
      <c r="D138" s="250" t="n">
        <f aca="false">+$D$10</f>
        <v>0</v>
      </c>
      <c r="E138" s="235" t="n">
        <f aca="false">+$E$10</f>
        <v>0</v>
      </c>
      <c r="F138" s="251" t="n">
        <f aca="false">$B138*C138</f>
        <v>0</v>
      </c>
      <c r="G138" s="252" t="n">
        <f aca="false">$B138*D138</f>
        <v>0</v>
      </c>
      <c r="H138" s="253" t="n">
        <f aca="false">$B138*E138</f>
        <v>0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0</v>
      </c>
      <c r="D139" s="250" t="n">
        <f aca="false">+$D$10</f>
        <v>0</v>
      </c>
      <c r="E139" s="235" t="n">
        <f aca="false">+$E$10</f>
        <v>0</v>
      </c>
      <c r="F139" s="251" t="n">
        <f aca="false">$B139*C139</f>
        <v>0</v>
      </c>
      <c r="G139" s="252" t="n">
        <f aca="false">$B139*D139</f>
        <v>0</v>
      </c>
      <c r="H139" s="253" t="n">
        <f aca="false">$B139*E139</f>
        <v>0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0</v>
      </c>
      <c r="D140" s="250" t="n">
        <f aca="false">+$D$10</f>
        <v>0</v>
      </c>
      <c r="E140" s="235" t="n">
        <f aca="false">+$E$10</f>
        <v>0</v>
      </c>
      <c r="F140" s="251" t="n">
        <f aca="false">$B140*C140</f>
        <v>0</v>
      </c>
      <c r="G140" s="252" t="n">
        <f aca="false">$B140*D140</f>
        <v>0</v>
      </c>
      <c r="H140" s="253" t="n">
        <f aca="false">$B140*E140</f>
        <v>0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0</v>
      </c>
      <c r="D141" s="250" t="n">
        <f aca="false">+$D$10</f>
        <v>0</v>
      </c>
      <c r="E141" s="235" t="n">
        <f aca="false">+$E$10</f>
        <v>0</v>
      </c>
      <c r="F141" s="251" t="n">
        <f aca="false">$B141*C141</f>
        <v>0</v>
      </c>
      <c r="G141" s="252" t="n">
        <f aca="false">$B141*D141</f>
        <v>0</v>
      </c>
      <c r="H141" s="253" t="n">
        <f aca="false">$B141*E141</f>
        <v>0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0</v>
      </c>
      <c r="D142" s="250" t="n">
        <f aca="false">+$D$10</f>
        <v>0</v>
      </c>
      <c r="E142" s="235" t="n">
        <f aca="false">+$E$10</f>
        <v>0</v>
      </c>
      <c r="F142" s="251" t="n">
        <f aca="false">$B142*C142</f>
        <v>0</v>
      </c>
      <c r="G142" s="252" t="n">
        <f aca="false">$B142*D142</f>
        <v>0</v>
      </c>
      <c r="H142" s="253" t="n">
        <f aca="false">$B142*E142</f>
        <v>0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0</v>
      </c>
      <c r="D143" s="250" t="n">
        <f aca="false">+$D$10</f>
        <v>0</v>
      </c>
      <c r="E143" s="235" t="n">
        <f aca="false">+$E$10</f>
        <v>0</v>
      </c>
      <c r="F143" s="251" t="n">
        <f aca="false">$B143*C143</f>
        <v>0</v>
      </c>
      <c r="G143" s="252" t="n">
        <f aca="false">$B143*D143</f>
        <v>0</v>
      </c>
      <c r="H143" s="253" t="n">
        <f aca="false">$B143*E143</f>
        <v>0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0</v>
      </c>
      <c r="D144" s="250" t="n">
        <f aca="false">+$D$10</f>
        <v>0</v>
      </c>
      <c r="E144" s="235" t="n">
        <f aca="false">+$E$10</f>
        <v>0</v>
      </c>
      <c r="F144" s="251" t="n">
        <f aca="false">$B144*C144</f>
        <v>0</v>
      </c>
      <c r="G144" s="252" t="n">
        <f aca="false">$B144*D144</f>
        <v>0</v>
      </c>
      <c r="H144" s="253" t="n">
        <f aca="false">$B144*E144</f>
        <v>0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0</v>
      </c>
      <c r="D145" s="250" t="n">
        <f aca="false">+$D$10</f>
        <v>0</v>
      </c>
      <c r="E145" s="235" t="n">
        <f aca="false">+$E$10</f>
        <v>0</v>
      </c>
      <c r="F145" s="251" t="n">
        <f aca="false">$B145*C145</f>
        <v>0</v>
      </c>
      <c r="G145" s="252" t="n">
        <f aca="false">$B145*D145</f>
        <v>0</v>
      </c>
      <c r="H145" s="253" t="n">
        <f aca="false">$B145*E145</f>
        <v>0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0</v>
      </c>
      <c r="D146" s="250" t="n">
        <f aca="false">+$D$10</f>
        <v>0</v>
      </c>
      <c r="E146" s="235" t="n">
        <f aca="false">+$E$10</f>
        <v>0</v>
      </c>
      <c r="F146" s="251" t="n">
        <f aca="false">$B146*C146</f>
        <v>0</v>
      </c>
      <c r="G146" s="252" t="n">
        <f aca="false">$B146*D146</f>
        <v>0</v>
      </c>
      <c r="H146" s="253" t="n">
        <f aca="false">$B146*E146</f>
        <v>0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0</v>
      </c>
      <c r="D147" s="250" t="n">
        <f aca="false">+$D$10</f>
        <v>0</v>
      </c>
      <c r="E147" s="235" t="n">
        <f aca="false">+$E$10</f>
        <v>0</v>
      </c>
      <c r="F147" s="251" t="n">
        <f aca="false">$B147*C147</f>
        <v>0</v>
      </c>
      <c r="G147" s="252" t="n">
        <f aca="false">$B147*D147</f>
        <v>0</v>
      </c>
      <c r="H147" s="253" t="n">
        <f aca="false">$B147*E147</f>
        <v>0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0</v>
      </c>
      <c r="D148" s="250" t="n">
        <f aca="false">+$D$10</f>
        <v>0</v>
      </c>
      <c r="E148" s="235" t="n">
        <f aca="false">+$E$10</f>
        <v>0</v>
      </c>
      <c r="F148" s="251" t="n">
        <f aca="false">$B148*C148</f>
        <v>0</v>
      </c>
      <c r="G148" s="252" t="n">
        <f aca="false">$B148*D148</f>
        <v>0</v>
      </c>
      <c r="H148" s="253" t="n">
        <f aca="false">$B148*E148</f>
        <v>0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0</v>
      </c>
      <c r="D149" s="250" t="n">
        <f aca="false">+$D$10</f>
        <v>0</v>
      </c>
      <c r="E149" s="235" t="n">
        <f aca="false">+$E$10</f>
        <v>0</v>
      </c>
      <c r="F149" s="251" t="n">
        <f aca="false">$B149*C149</f>
        <v>0</v>
      </c>
      <c r="G149" s="252" t="n">
        <f aca="false">$B149*D149</f>
        <v>0</v>
      </c>
      <c r="H149" s="253" t="n">
        <f aca="false">$B149*E149</f>
        <v>0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0</v>
      </c>
      <c r="D150" s="250" t="n">
        <f aca="false">+$D$10</f>
        <v>0</v>
      </c>
      <c r="E150" s="235" t="n">
        <f aca="false">+$E$10</f>
        <v>0</v>
      </c>
      <c r="F150" s="251" t="n">
        <f aca="false">$B150*C150</f>
        <v>0</v>
      </c>
      <c r="G150" s="252" t="n">
        <f aca="false">$B150*D150</f>
        <v>0</v>
      </c>
      <c r="H150" s="253" t="n">
        <f aca="false">$B150*E150</f>
        <v>0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0</v>
      </c>
      <c r="D151" s="250" t="n">
        <f aca="false">+$D$10</f>
        <v>0</v>
      </c>
      <c r="E151" s="235" t="n">
        <f aca="false">+$E$10</f>
        <v>0</v>
      </c>
      <c r="F151" s="251" t="n">
        <f aca="false">$B151*C151</f>
        <v>0</v>
      </c>
      <c r="G151" s="252" t="n">
        <f aca="false">$B151*D151</f>
        <v>0</v>
      </c>
      <c r="H151" s="253" t="n">
        <f aca="false">$B151*E151</f>
        <v>0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0</v>
      </c>
      <c r="D152" s="250" t="n">
        <f aca="false">+$D$10</f>
        <v>0</v>
      </c>
      <c r="E152" s="235" t="n">
        <f aca="false">+$E$10</f>
        <v>0</v>
      </c>
      <c r="F152" s="251" t="n">
        <f aca="false">$B152*C152</f>
        <v>0</v>
      </c>
      <c r="G152" s="252" t="n">
        <f aca="false">$B152*D152</f>
        <v>0</v>
      </c>
      <c r="H152" s="253" t="n">
        <f aca="false">$B152*E152</f>
        <v>0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0</v>
      </c>
      <c r="D153" s="250" t="n">
        <f aca="false">+$D$10</f>
        <v>0</v>
      </c>
      <c r="E153" s="235" t="n">
        <f aca="false">+$E$10</f>
        <v>0</v>
      </c>
      <c r="F153" s="251" t="n">
        <f aca="false">$B153*C153</f>
        <v>0</v>
      </c>
      <c r="G153" s="252" t="n">
        <f aca="false">$B153*D153</f>
        <v>0</v>
      </c>
      <c r="H153" s="253" t="n">
        <f aca="false">$B153*E153</f>
        <v>0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0</v>
      </c>
      <c r="D154" s="250" t="n">
        <f aca="false">+$D$10</f>
        <v>0</v>
      </c>
      <c r="E154" s="235" t="n">
        <f aca="false">+$E$10</f>
        <v>0</v>
      </c>
      <c r="F154" s="251" t="n">
        <f aca="false">$B154*C154</f>
        <v>0</v>
      </c>
      <c r="G154" s="252" t="n">
        <f aca="false">$B154*D154</f>
        <v>0</v>
      </c>
      <c r="H154" s="253" t="n">
        <f aca="false">$B154*E154</f>
        <v>0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0</v>
      </c>
      <c r="D155" s="250" t="n">
        <f aca="false">+$D$10</f>
        <v>0</v>
      </c>
      <c r="E155" s="235" t="n">
        <f aca="false">+$E$10</f>
        <v>0</v>
      </c>
      <c r="F155" s="251" t="n">
        <f aca="false">$B155*C155</f>
        <v>0</v>
      </c>
      <c r="G155" s="252" t="n">
        <f aca="false">$B155*D155</f>
        <v>0</v>
      </c>
      <c r="H155" s="253" t="n">
        <f aca="false">$B155*E155</f>
        <v>0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0</v>
      </c>
      <c r="D156" s="250" t="n">
        <f aca="false">+$D$10</f>
        <v>0</v>
      </c>
      <c r="E156" s="235" t="n">
        <f aca="false">+$E$10</f>
        <v>0</v>
      </c>
      <c r="F156" s="251" t="n">
        <f aca="false">$B156*C156</f>
        <v>0</v>
      </c>
      <c r="G156" s="252" t="n">
        <f aca="false">$B156*D156</f>
        <v>0</v>
      </c>
      <c r="H156" s="253" t="n">
        <f aca="false">$B156*E156</f>
        <v>0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0</v>
      </c>
      <c r="D157" s="250" t="n">
        <f aca="false">+$D$10</f>
        <v>0</v>
      </c>
      <c r="E157" s="235" t="n">
        <f aca="false">+$E$10</f>
        <v>0</v>
      </c>
      <c r="F157" s="251" t="n">
        <f aca="false">$B157*C157</f>
        <v>0</v>
      </c>
      <c r="G157" s="252" t="n">
        <f aca="false">$B157*D157</f>
        <v>0</v>
      </c>
      <c r="H157" s="253" t="n">
        <f aca="false">$B157*E157</f>
        <v>0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0</v>
      </c>
      <c r="D158" s="250" t="n">
        <f aca="false">+$D$10</f>
        <v>0</v>
      </c>
      <c r="E158" s="235" t="n">
        <f aca="false">+$E$10</f>
        <v>0</v>
      </c>
      <c r="F158" s="251" t="n">
        <f aca="false">$B158*C158</f>
        <v>0</v>
      </c>
      <c r="G158" s="252" t="n">
        <f aca="false">$B158*D158</f>
        <v>0</v>
      </c>
      <c r="H158" s="253" t="n">
        <f aca="false">$B158*E158</f>
        <v>0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0</v>
      </c>
      <c r="D159" s="250" t="n">
        <f aca="false">+$D$10</f>
        <v>0</v>
      </c>
      <c r="E159" s="235" t="n">
        <f aca="false">+$E$10</f>
        <v>0</v>
      </c>
      <c r="F159" s="251" t="n">
        <f aca="false">$B159*C159</f>
        <v>0</v>
      </c>
      <c r="G159" s="252" t="n">
        <f aca="false">$B159*D159</f>
        <v>0</v>
      </c>
      <c r="H159" s="253" t="n">
        <f aca="false">$B159*E159</f>
        <v>0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0</v>
      </c>
      <c r="D160" s="250" t="n">
        <f aca="false">+$D$10</f>
        <v>0</v>
      </c>
      <c r="E160" s="235" t="n">
        <f aca="false">+$E$10</f>
        <v>0</v>
      </c>
      <c r="F160" s="251" t="n">
        <f aca="false">$B160*C160</f>
        <v>0</v>
      </c>
      <c r="G160" s="252" t="n">
        <f aca="false">$B160*D160</f>
        <v>0</v>
      </c>
      <c r="H160" s="253" t="n">
        <f aca="false">$B160*E160</f>
        <v>0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0</v>
      </c>
      <c r="D161" s="250" t="n">
        <f aca="false">+$D$10</f>
        <v>0</v>
      </c>
      <c r="E161" s="235" t="n">
        <f aca="false">+$E$10</f>
        <v>0</v>
      </c>
      <c r="F161" s="251" t="n">
        <f aca="false">$B161*C161</f>
        <v>0</v>
      </c>
      <c r="G161" s="252" t="n">
        <f aca="false">$B161*D161</f>
        <v>0</v>
      </c>
      <c r="H161" s="253" t="n">
        <f aca="false">$B161*E161</f>
        <v>0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0</v>
      </c>
      <c r="D162" s="250" t="n">
        <f aca="false">+$D$10</f>
        <v>0</v>
      </c>
      <c r="E162" s="235" t="n">
        <f aca="false">+$E$10</f>
        <v>0</v>
      </c>
      <c r="F162" s="251" t="n">
        <f aca="false">$B162*C162</f>
        <v>0</v>
      </c>
      <c r="G162" s="252" t="n">
        <f aca="false">$B162*D162</f>
        <v>0</v>
      </c>
      <c r="H162" s="253" t="n">
        <f aca="false">$B162*E162</f>
        <v>0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0</v>
      </c>
      <c r="D163" s="250" t="n">
        <f aca="false">+$D$10</f>
        <v>0</v>
      </c>
      <c r="E163" s="235" t="n">
        <f aca="false">+$E$10</f>
        <v>0</v>
      </c>
      <c r="F163" s="251" t="n">
        <f aca="false">$B163*C163</f>
        <v>0</v>
      </c>
      <c r="G163" s="252" t="n">
        <f aca="false">$B163*D163</f>
        <v>0</v>
      </c>
      <c r="H163" s="253" t="n">
        <f aca="false">$B163*E163</f>
        <v>0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0</v>
      </c>
      <c r="D164" s="250" t="n">
        <f aca="false">+$D$10</f>
        <v>0</v>
      </c>
      <c r="E164" s="235" t="n">
        <f aca="false">+$E$10</f>
        <v>0</v>
      </c>
      <c r="F164" s="251" t="n">
        <f aca="false">$B164*C164</f>
        <v>0</v>
      </c>
      <c r="G164" s="252" t="n">
        <f aca="false">$B164*D164</f>
        <v>0</v>
      </c>
      <c r="H164" s="253" t="n">
        <f aca="false">$B164*E164</f>
        <v>0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0</v>
      </c>
      <c r="D165" s="250" t="n">
        <f aca="false">+$D$10</f>
        <v>0</v>
      </c>
      <c r="E165" s="235" t="n">
        <f aca="false">+$E$10</f>
        <v>0</v>
      </c>
      <c r="F165" s="251" t="n">
        <f aca="false">$B165*C165</f>
        <v>0</v>
      </c>
      <c r="G165" s="252" t="n">
        <f aca="false">$B165*D165</f>
        <v>0</v>
      </c>
      <c r="H165" s="253" t="n">
        <f aca="false">$B165*E165</f>
        <v>0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0</v>
      </c>
      <c r="D166" s="250" t="n">
        <f aca="false">+$D$10</f>
        <v>0</v>
      </c>
      <c r="E166" s="235" t="n">
        <f aca="false">+$E$10</f>
        <v>0</v>
      </c>
      <c r="F166" s="251" t="n">
        <f aca="false">$B166*C166</f>
        <v>0</v>
      </c>
      <c r="G166" s="252" t="n">
        <f aca="false">$B166*D166</f>
        <v>0</v>
      </c>
      <c r="H166" s="253" t="n">
        <f aca="false">$B166*E166</f>
        <v>0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0</v>
      </c>
      <c r="D167" s="250" t="n">
        <f aca="false">+$D$10</f>
        <v>0</v>
      </c>
      <c r="E167" s="235" t="n">
        <f aca="false">+$E$10</f>
        <v>0</v>
      </c>
      <c r="F167" s="251" t="n">
        <f aca="false">$B167*C167</f>
        <v>0</v>
      </c>
      <c r="G167" s="252" t="n">
        <f aca="false">$B167*D167</f>
        <v>0</v>
      </c>
      <c r="H167" s="253" t="n">
        <f aca="false">$B167*E167</f>
        <v>0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0</v>
      </c>
      <c r="D168" s="250" t="n">
        <f aca="false">+$D$10</f>
        <v>0</v>
      </c>
      <c r="E168" s="235" t="n">
        <f aca="false">+$E$10</f>
        <v>0</v>
      </c>
      <c r="F168" s="251" t="n">
        <f aca="false">$B168*C168</f>
        <v>0</v>
      </c>
      <c r="G168" s="252" t="n">
        <f aca="false">$B168*D168</f>
        <v>0</v>
      </c>
      <c r="H168" s="253" t="n">
        <f aca="false">$B168*E168</f>
        <v>0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0</v>
      </c>
      <c r="D169" s="250" t="n">
        <f aca="false">+$D$10</f>
        <v>0</v>
      </c>
      <c r="E169" s="235" t="n">
        <f aca="false">+$E$10</f>
        <v>0</v>
      </c>
      <c r="F169" s="251" t="n">
        <f aca="false">$B169*C169</f>
        <v>0</v>
      </c>
      <c r="G169" s="252" t="n">
        <f aca="false">$B169*D169</f>
        <v>0</v>
      </c>
      <c r="H169" s="253" t="n">
        <f aca="false">$B169*E169</f>
        <v>0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0</v>
      </c>
      <c r="D170" s="250" t="n">
        <f aca="false">+$D$10</f>
        <v>0</v>
      </c>
      <c r="E170" s="235" t="n">
        <f aca="false">+$E$10</f>
        <v>0</v>
      </c>
      <c r="F170" s="251" t="n">
        <f aca="false">$B170*C170</f>
        <v>0</v>
      </c>
      <c r="G170" s="252" t="n">
        <f aca="false">$B170*D170</f>
        <v>0</v>
      </c>
      <c r="H170" s="253" t="n">
        <f aca="false">$B170*E170</f>
        <v>0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0</v>
      </c>
      <c r="D171" s="250" t="n">
        <f aca="false">+$D$10</f>
        <v>0</v>
      </c>
      <c r="E171" s="235" t="n">
        <f aca="false">+$E$10</f>
        <v>0</v>
      </c>
      <c r="F171" s="251" t="n">
        <f aca="false">$B171*C171</f>
        <v>0</v>
      </c>
      <c r="G171" s="252" t="n">
        <f aca="false">$B171*D171</f>
        <v>0</v>
      </c>
      <c r="H171" s="253" t="n">
        <f aca="false">$B171*E171</f>
        <v>0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0</v>
      </c>
      <c r="D172" s="250" t="n">
        <f aca="false">+$D$10</f>
        <v>0</v>
      </c>
      <c r="E172" s="235" t="n">
        <f aca="false">+$E$10</f>
        <v>0</v>
      </c>
      <c r="F172" s="251" t="n">
        <f aca="false">$B172*C172</f>
        <v>0</v>
      </c>
      <c r="G172" s="252" t="n">
        <f aca="false">$B172*D172</f>
        <v>0</v>
      </c>
      <c r="H172" s="253" t="n">
        <f aca="false">$B172*E172</f>
        <v>0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0</v>
      </c>
      <c r="D173" s="250" t="n">
        <f aca="false">+$D$10</f>
        <v>0</v>
      </c>
      <c r="E173" s="235" t="n">
        <f aca="false">+$E$10</f>
        <v>0</v>
      </c>
      <c r="F173" s="251" t="n">
        <f aca="false">$B173*C173</f>
        <v>0</v>
      </c>
      <c r="G173" s="252" t="n">
        <f aca="false">$B173*D173</f>
        <v>0</v>
      </c>
      <c r="H173" s="253" t="n">
        <f aca="false">$B173*E173</f>
        <v>0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0</v>
      </c>
      <c r="D174" s="250" t="n">
        <f aca="false">+$D$10</f>
        <v>0</v>
      </c>
      <c r="E174" s="235" t="n">
        <f aca="false">+$E$10</f>
        <v>0</v>
      </c>
      <c r="F174" s="251" t="n">
        <f aca="false">$B174*C174</f>
        <v>0</v>
      </c>
      <c r="G174" s="252" t="n">
        <f aca="false">$B174*D174</f>
        <v>0</v>
      </c>
      <c r="H174" s="253" t="n">
        <f aca="false">$B174*E174</f>
        <v>0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0</v>
      </c>
      <c r="D175" s="250" t="n">
        <f aca="false">+$D$10</f>
        <v>0</v>
      </c>
      <c r="E175" s="235" t="n">
        <f aca="false">+$E$10</f>
        <v>0</v>
      </c>
      <c r="F175" s="251" t="n">
        <f aca="false">$B175*C175</f>
        <v>0</v>
      </c>
      <c r="G175" s="252" t="n">
        <f aca="false">$B175*D175</f>
        <v>0</v>
      </c>
      <c r="H175" s="253" t="n">
        <f aca="false">$B175*E175</f>
        <v>0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0</v>
      </c>
      <c r="D176" s="250" t="n">
        <f aca="false">+$D$10</f>
        <v>0</v>
      </c>
      <c r="E176" s="235" t="n">
        <f aca="false">+$E$10</f>
        <v>0</v>
      </c>
      <c r="F176" s="251" t="n">
        <f aca="false">$B176*C176</f>
        <v>0</v>
      </c>
      <c r="G176" s="252" t="n">
        <f aca="false">$B176*D176</f>
        <v>0</v>
      </c>
      <c r="H176" s="253" t="n">
        <f aca="false">$B176*E176</f>
        <v>0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0</v>
      </c>
      <c r="D177" s="250" t="n">
        <f aca="false">+$D$10</f>
        <v>0</v>
      </c>
      <c r="E177" s="235" t="n">
        <f aca="false">+$E$10</f>
        <v>0</v>
      </c>
      <c r="F177" s="251" t="n">
        <f aca="false">$B177*C177</f>
        <v>0</v>
      </c>
      <c r="G177" s="252" t="n">
        <f aca="false">$B177*D177</f>
        <v>0</v>
      </c>
      <c r="H177" s="253" t="n">
        <f aca="false">$B177*E177</f>
        <v>0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0</v>
      </c>
      <c r="D178" s="250" t="n">
        <f aca="false">+$D$10</f>
        <v>0</v>
      </c>
      <c r="E178" s="235" t="n">
        <f aca="false">+$E$10</f>
        <v>0</v>
      </c>
      <c r="F178" s="251" t="n">
        <f aca="false">$B178*C178</f>
        <v>0</v>
      </c>
      <c r="G178" s="252" t="n">
        <f aca="false">$B178*D178</f>
        <v>0</v>
      </c>
      <c r="H178" s="253" t="n">
        <f aca="false">$B178*E178</f>
        <v>0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0</v>
      </c>
      <c r="D179" s="250" t="n">
        <f aca="false">+$D$10</f>
        <v>0</v>
      </c>
      <c r="E179" s="235" t="n">
        <f aca="false">+$E$10</f>
        <v>0</v>
      </c>
      <c r="F179" s="251" t="n">
        <f aca="false">$B179*C179</f>
        <v>0</v>
      </c>
      <c r="G179" s="252" t="n">
        <f aca="false">$B179*D179</f>
        <v>0</v>
      </c>
      <c r="H179" s="253" t="n">
        <f aca="false">$B179*E179</f>
        <v>0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0</v>
      </c>
      <c r="D180" s="250" t="n">
        <f aca="false">+$D$10</f>
        <v>0</v>
      </c>
      <c r="E180" s="235" t="n">
        <f aca="false">+$E$10</f>
        <v>0</v>
      </c>
      <c r="F180" s="251" t="n">
        <f aca="false">$B180*C180</f>
        <v>0</v>
      </c>
      <c r="G180" s="252" t="n">
        <f aca="false">$B180*D180</f>
        <v>0</v>
      </c>
      <c r="H180" s="253" t="n">
        <f aca="false">$B180*E180</f>
        <v>0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0</v>
      </c>
      <c r="D181" s="250" t="n">
        <f aca="false">+$D$10</f>
        <v>0</v>
      </c>
      <c r="E181" s="235" t="n">
        <f aca="false">+$E$10</f>
        <v>0</v>
      </c>
      <c r="F181" s="251" t="n">
        <f aca="false">$B181*C181</f>
        <v>0</v>
      </c>
      <c r="G181" s="252" t="n">
        <f aca="false">$B181*D181</f>
        <v>0</v>
      </c>
      <c r="H181" s="253" t="n">
        <f aca="false">$B181*E181</f>
        <v>0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0</v>
      </c>
      <c r="D182" s="250" t="n">
        <f aca="false">+$D$10</f>
        <v>0</v>
      </c>
      <c r="E182" s="235" t="n">
        <f aca="false">+$E$10</f>
        <v>0</v>
      </c>
      <c r="F182" s="251" t="n">
        <f aca="false">$B182*C182</f>
        <v>0</v>
      </c>
      <c r="G182" s="252" t="n">
        <f aca="false">$B182*D182</f>
        <v>0</v>
      </c>
      <c r="H182" s="253" t="n">
        <f aca="false">$B182*E182</f>
        <v>0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0</v>
      </c>
      <c r="D183" s="250" t="n">
        <f aca="false">+$D$10</f>
        <v>0</v>
      </c>
      <c r="E183" s="235" t="n">
        <f aca="false">+$E$10</f>
        <v>0</v>
      </c>
      <c r="F183" s="251" t="n">
        <f aca="false">$B183*C183</f>
        <v>0</v>
      </c>
      <c r="G183" s="252" t="n">
        <f aca="false">$B183*D183</f>
        <v>0</v>
      </c>
      <c r="H183" s="253" t="n">
        <f aca="false">$B183*E183</f>
        <v>0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0</v>
      </c>
      <c r="D184" s="250" t="n">
        <f aca="false">+$D$10</f>
        <v>0</v>
      </c>
      <c r="E184" s="235" t="n">
        <f aca="false">+$E$10</f>
        <v>0</v>
      </c>
      <c r="F184" s="251" t="n">
        <f aca="false">$B184*C184</f>
        <v>0</v>
      </c>
      <c r="G184" s="252" t="n">
        <f aca="false">$B184*D184</f>
        <v>0</v>
      </c>
      <c r="H184" s="253" t="n">
        <f aca="false">$B184*E184</f>
        <v>0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0</v>
      </c>
      <c r="D185" s="250" t="n">
        <f aca="false">+$D$10</f>
        <v>0</v>
      </c>
      <c r="E185" s="235" t="n">
        <f aca="false">+$E$10</f>
        <v>0</v>
      </c>
      <c r="F185" s="251" t="n">
        <f aca="false">$B185*C185</f>
        <v>0</v>
      </c>
      <c r="G185" s="252" t="n">
        <f aca="false">$B185*D185</f>
        <v>0</v>
      </c>
      <c r="H185" s="253" t="n">
        <f aca="false">$B185*E185</f>
        <v>0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0</v>
      </c>
      <c r="D186" s="250" t="n">
        <f aca="false">+$D$10</f>
        <v>0</v>
      </c>
      <c r="E186" s="235" t="n">
        <f aca="false">+$E$10</f>
        <v>0</v>
      </c>
      <c r="F186" s="251" t="n">
        <f aca="false">$B186*C186</f>
        <v>0</v>
      </c>
      <c r="G186" s="252" t="n">
        <f aca="false">$B186*D186</f>
        <v>0</v>
      </c>
      <c r="H186" s="253" t="n">
        <f aca="false">$B186*E186</f>
        <v>0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0</v>
      </c>
      <c r="D187" s="250" t="n">
        <f aca="false">+$D$10</f>
        <v>0</v>
      </c>
      <c r="E187" s="235" t="n">
        <f aca="false">+$E$10</f>
        <v>0</v>
      </c>
      <c r="F187" s="251" t="n">
        <f aca="false">$B187*C187</f>
        <v>0</v>
      </c>
      <c r="G187" s="252" t="n">
        <f aca="false">$B187*D187</f>
        <v>0</v>
      </c>
      <c r="H187" s="253" t="n">
        <f aca="false">$B187*E187</f>
        <v>0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0</v>
      </c>
      <c r="D188" s="250" t="n">
        <f aca="false">+$D$10</f>
        <v>0</v>
      </c>
      <c r="E188" s="235" t="n">
        <f aca="false">+$E$10</f>
        <v>0</v>
      </c>
      <c r="F188" s="251" t="n">
        <f aca="false">$B188*C188</f>
        <v>0</v>
      </c>
      <c r="G188" s="252" t="n">
        <f aca="false">$B188*D188</f>
        <v>0</v>
      </c>
      <c r="H188" s="253" t="n">
        <f aca="false">$B188*E188</f>
        <v>0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0</v>
      </c>
      <c r="D189" s="250" t="n">
        <f aca="false">+$D$10</f>
        <v>0</v>
      </c>
      <c r="E189" s="235" t="n">
        <f aca="false">+$E$10</f>
        <v>0</v>
      </c>
      <c r="F189" s="251" t="n">
        <f aca="false">$B189*C189</f>
        <v>0</v>
      </c>
      <c r="G189" s="252" t="n">
        <f aca="false">$B189*D189</f>
        <v>0</v>
      </c>
      <c r="H189" s="253" t="n">
        <f aca="false">$B189*E189</f>
        <v>0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0</v>
      </c>
      <c r="D190" s="250" t="n">
        <f aca="false">+$D$10</f>
        <v>0</v>
      </c>
      <c r="E190" s="235" t="n">
        <f aca="false">+$E$10</f>
        <v>0</v>
      </c>
      <c r="F190" s="251" t="n">
        <f aca="false">$B190*C190</f>
        <v>0</v>
      </c>
      <c r="G190" s="252" t="n">
        <f aca="false">$B190*D190</f>
        <v>0</v>
      </c>
      <c r="H190" s="253" t="n">
        <f aca="false">$B190*E190</f>
        <v>0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0</v>
      </c>
      <c r="D191" s="250" t="n">
        <f aca="false">+$D$10</f>
        <v>0</v>
      </c>
      <c r="E191" s="235" t="n">
        <f aca="false">+$E$10</f>
        <v>0</v>
      </c>
      <c r="F191" s="251" t="n">
        <f aca="false">$B191*C191</f>
        <v>0</v>
      </c>
      <c r="G191" s="252" t="n">
        <f aca="false">$B191*D191</f>
        <v>0</v>
      </c>
      <c r="H191" s="253" t="n">
        <f aca="false">$B191*E191</f>
        <v>0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0</v>
      </c>
      <c r="D192" s="250" t="n">
        <f aca="false">+$D$10</f>
        <v>0</v>
      </c>
      <c r="E192" s="235" t="n">
        <f aca="false">+$E$10</f>
        <v>0</v>
      </c>
      <c r="F192" s="251" t="n">
        <f aca="false">$B192*C192</f>
        <v>0</v>
      </c>
      <c r="G192" s="252" t="n">
        <f aca="false">$B192*D192</f>
        <v>0</v>
      </c>
      <c r="H192" s="253" t="n">
        <f aca="false">$B192*E192</f>
        <v>0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0</v>
      </c>
      <c r="D193" s="250" t="n">
        <f aca="false">+$D$10</f>
        <v>0</v>
      </c>
      <c r="E193" s="235" t="n">
        <f aca="false">+$E$10</f>
        <v>0</v>
      </c>
      <c r="F193" s="251" t="n">
        <f aca="false">$B193*C193</f>
        <v>0</v>
      </c>
      <c r="G193" s="252" t="n">
        <f aca="false">$B193*D193</f>
        <v>0</v>
      </c>
      <c r="H193" s="253" t="n">
        <f aca="false">$B193*E193</f>
        <v>0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0</v>
      </c>
      <c r="D194" s="250" t="n">
        <f aca="false">+$D$10</f>
        <v>0</v>
      </c>
      <c r="E194" s="235" t="n">
        <f aca="false">+$E$10</f>
        <v>0</v>
      </c>
      <c r="F194" s="251" t="n">
        <f aca="false">$B194*C194</f>
        <v>0</v>
      </c>
      <c r="G194" s="252" t="n">
        <f aca="false">$B194*D194</f>
        <v>0</v>
      </c>
      <c r="H194" s="253" t="n">
        <f aca="false">$B194*E194</f>
        <v>0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0</v>
      </c>
      <c r="D195" s="250" t="n">
        <f aca="false">+$D$10</f>
        <v>0</v>
      </c>
      <c r="E195" s="235" t="n">
        <f aca="false">+$E$10</f>
        <v>0</v>
      </c>
      <c r="F195" s="251" t="n">
        <f aca="false">$B195*C195</f>
        <v>0</v>
      </c>
      <c r="G195" s="252" t="n">
        <f aca="false">$B195*D195</f>
        <v>0</v>
      </c>
      <c r="H195" s="253" t="n">
        <f aca="false">$B195*E195</f>
        <v>0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0</v>
      </c>
      <c r="D196" s="250" t="n">
        <f aca="false">+$D$10</f>
        <v>0</v>
      </c>
      <c r="E196" s="235" t="n">
        <f aca="false">+$E$10</f>
        <v>0</v>
      </c>
      <c r="F196" s="251" t="n">
        <f aca="false">$B196*C196</f>
        <v>0</v>
      </c>
      <c r="G196" s="252" t="n">
        <f aca="false">$B196*D196</f>
        <v>0</v>
      </c>
      <c r="H196" s="253" t="n">
        <f aca="false">$B196*E196</f>
        <v>0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0</v>
      </c>
      <c r="D197" s="250" t="n">
        <f aca="false">+$D$10</f>
        <v>0</v>
      </c>
      <c r="E197" s="235" t="n">
        <f aca="false">+$E$10</f>
        <v>0</v>
      </c>
      <c r="F197" s="251" t="n">
        <f aca="false">$B197*C197</f>
        <v>0</v>
      </c>
      <c r="G197" s="252" t="n">
        <f aca="false">$B197*D197</f>
        <v>0</v>
      </c>
      <c r="H197" s="253" t="n">
        <f aca="false">$B197*E197</f>
        <v>0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0</v>
      </c>
      <c r="D198" s="250" t="n">
        <f aca="false">+$D$10</f>
        <v>0</v>
      </c>
      <c r="E198" s="235" t="n">
        <f aca="false">+$E$10</f>
        <v>0</v>
      </c>
      <c r="F198" s="251" t="n">
        <f aca="false">$B198*C198</f>
        <v>0</v>
      </c>
      <c r="G198" s="252" t="n">
        <f aca="false">$B198*D198</f>
        <v>0</v>
      </c>
      <c r="H198" s="253" t="n">
        <f aca="false">$B198*E198</f>
        <v>0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0</v>
      </c>
      <c r="D199" s="250" t="n">
        <f aca="false">+$D$10</f>
        <v>0</v>
      </c>
      <c r="E199" s="235" t="n">
        <f aca="false">+$E$10</f>
        <v>0</v>
      </c>
      <c r="F199" s="251" t="n">
        <f aca="false">$B199*C199</f>
        <v>0</v>
      </c>
      <c r="G199" s="252" t="n">
        <f aca="false">$B199*D199</f>
        <v>0</v>
      </c>
      <c r="H199" s="253" t="n">
        <f aca="false">$B199*E199</f>
        <v>0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0</v>
      </c>
      <c r="D200" s="250" t="n">
        <f aca="false">+$D$10</f>
        <v>0</v>
      </c>
      <c r="E200" s="235" t="n">
        <f aca="false">+$E$10</f>
        <v>0</v>
      </c>
      <c r="F200" s="251" t="n">
        <f aca="false">$B200*C200</f>
        <v>0</v>
      </c>
      <c r="G200" s="252" t="n">
        <f aca="false">$B200*D200</f>
        <v>0</v>
      </c>
      <c r="H200" s="253" t="n">
        <f aca="false">$B200*E200</f>
        <v>0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0</v>
      </c>
      <c r="D201" s="250" t="n">
        <f aca="false">+$D$10</f>
        <v>0</v>
      </c>
      <c r="E201" s="235" t="n">
        <f aca="false">+$E$10</f>
        <v>0</v>
      </c>
      <c r="F201" s="251" t="n">
        <f aca="false">$B201*C201</f>
        <v>0</v>
      </c>
      <c r="G201" s="252" t="n">
        <f aca="false">$B201*D201</f>
        <v>0</v>
      </c>
      <c r="H201" s="253" t="n">
        <f aca="false">$B201*E201</f>
        <v>0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0</v>
      </c>
      <c r="D202" s="250" t="n">
        <f aca="false">+$D$10</f>
        <v>0</v>
      </c>
      <c r="E202" s="235" t="n">
        <f aca="false">+$E$10</f>
        <v>0</v>
      </c>
      <c r="F202" s="251" t="n">
        <f aca="false">$B202*C202</f>
        <v>0</v>
      </c>
      <c r="G202" s="252" t="n">
        <f aca="false">$B202*D202</f>
        <v>0</v>
      </c>
      <c r="H202" s="253" t="n">
        <f aca="false">$B202*E202</f>
        <v>0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0</v>
      </c>
      <c r="D203" s="250" t="n">
        <f aca="false">+$D$10</f>
        <v>0</v>
      </c>
      <c r="E203" s="235" t="n">
        <f aca="false">+$E$10</f>
        <v>0</v>
      </c>
      <c r="F203" s="251" t="n">
        <f aca="false">$B203*C203</f>
        <v>0</v>
      </c>
      <c r="G203" s="252" t="n">
        <f aca="false">$B203*D203</f>
        <v>0</v>
      </c>
      <c r="H203" s="253" t="n">
        <f aca="false">$B203*E203</f>
        <v>0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0</v>
      </c>
      <c r="D204" s="250" t="n">
        <f aca="false">+$D$10</f>
        <v>0</v>
      </c>
      <c r="E204" s="235" t="n">
        <f aca="false">+$E$10</f>
        <v>0</v>
      </c>
      <c r="F204" s="251" t="n">
        <f aca="false">$B204*C204</f>
        <v>0</v>
      </c>
      <c r="G204" s="252" t="n">
        <f aca="false">$B204*D204</f>
        <v>0</v>
      </c>
      <c r="H204" s="253" t="n">
        <f aca="false">$B204*E204</f>
        <v>0</v>
      </c>
    </row>
    <row r="205" customFormat="false" ht="13.8" hidden="false" customHeight="false" outlineLevel="0" collapsed="false">
      <c r="A205" s="3" t="n">
        <v>200</v>
      </c>
      <c r="B205" s="287" t="n">
        <f aca="false">90+(A205-90)*$E$8</f>
        <v>134</v>
      </c>
      <c r="C205" s="267" t="n">
        <f aca="false">+$C$10</f>
        <v>0</v>
      </c>
      <c r="D205" s="267" t="n">
        <f aca="false">+$D$10</f>
        <v>0</v>
      </c>
      <c r="E205" s="268" t="n">
        <f aca="false">+$E$10</f>
        <v>0</v>
      </c>
      <c r="F205" s="269" t="n">
        <f aca="false">$B205*C205</f>
        <v>0</v>
      </c>
      <c r="G205" s="270" t="n">
        <f aca="false">$B205*D205</f>
        <v>0</v>
      </c>
      <c r="H205" s="271" t="n">
        <f aca="false">$B205*E205</f>
        <v>0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7" activeCellId="0" sqref="C7"/>
    </sheetView>
  </sheetViews>
  <sheetFormatPr defaultColWidth="9.0390625" defaultRowHeight="13" zeroHeight="false" outlineLevelRow="0" outlineLevelCol="0"/>
  <cols>
    <col collapsed="false" customWidth="true" hidden="false" outlineLevel="0" max="1" min="1" style="0" width="53"/>
    <col collapsed="false" customWidth="true" hidden="false" outlineLevel="0" max="2" min="2" style="0" width="2.99"/>
    <col collapsed="false" customWidth="true" hidden="false" outlineLevel="0" max="3" min="3" style="0" width="11.5"/>
    <col collapsed="false" customWidth="true" hidden="false" outlineLevel="0" max="5" min="4" style="0" width="11.64"/>
    <col collapsed="false" customWidth="true" hidden="false" outlineLevel="0" max="6" min="6" style="0" width="11.33"/>
    <col collapsed="false" customWidth="true" hidden="false" outlineLevel="0" max="7" min="7" style="0" width="11.64"/>
    <col collapsed="false" customWidth="true" hidden="false" outlineLevel="0" max="8" min="8" style="0" width="10.5"/>
    <col collapsed="false" customWidth="true" hidden="false" outlineLevel="0" max="9" min="9" style="0" width="17.52"/>
  </cols>
  <sheetData>
    <row r="1" customFormat="false" ht="32.25" hidden="false" customHeight="true" outlineLevel="0" collapsed="false">
      <c r="A1" s="182"/>
      <c r="B1" s="182" t="s">
        <v>72</v>
      </c>
      <c r="C1" s="183" t="s">
        <v>159</v>
      </c>
      <c r="D1" s="184"/>
      <c r="E1" s="183" t="s">
        <v>160</v>
      </c>
      <c r="F1" s="183"/>
      <c r="G1" s="183" t="s">
        <v>161</v>
      </c>
      <c r="H1" s="183"/>
      <c r="K1" s="185" t="s">
        <v>162</v>
      </c>
      <c r="L1" s="185" t="s">
        <v>163</v>
      </c>
      <c r="M1" s="185" t="s">
        <v>164</v>
      </c>
    </row>
    <row r="2" customFormat="false" ht="13" hidden="false" customHeight="false" outlineLevel="0" collapsed="false">
      <c r="A2" s="186" t="s">
        <v>165</v>
      </c>
      <c r="B2" s="186" t="s">
        <v>166</v>
      </c>
      <c r="C2" s="186" t="s">
        <v>167</v>
      </c>
      <c r="D2" s="186" t="s">
        <v>117</v>
      </c>
      <c r="E2" s="186" t="s">
        <v>167</v>
      </c>
      <c r="F2" s="186" t="s">
        <v>117</v>
      </c>
      <c r="G2" s="186" t="s">
        <v>167</v>
      </c>
      <c r="H2" s="186" t="s">
        <v>117</v>
      </c>
    </row>
    <row r="3" customFormat="false" ht="13.8" hidden="false" customHeight="false" outlineLevel="0" collapsed="false">
      <c r="A3" s="187" t="s">
        <v>168</v>
      </c>
      <c r="B3" s="188" t="n">
        <v>1</v>
      </c>
      <c r="C3" s="189" t="n">
        <v>3.78</v>
      </c>
      <c r="D3" s="189" t="n">
        <v>6.3</v>
      </c>
      <c r="E3" s="189" t="n">
        <v>4.2</v>
      </c>
      <c r="F3" s="189" t="n">
        <v>6.9</v>
      </c>
      <c r="G3" s="189" t="n">
        <v>4.5</v>
      </c>
      <c r="H3" s="189" t="n">
        <v>7.5</v>
      </c>
      <c r="I3" s="0" t="str">
        <f aca="false">+A3</f>
        <v>1 CENTRO STORICO</v>
      </c>
      <c r="K3" s="2" t="n">
        <v>0.9</v>
      </c>
      <c r="L3" s="2" t="n">
        <v>1.071</v>
      </c>
      <c r="M3" s="2" t="n">
        <v>0.6</v>
      </c>
    </row>
    <row r="4" customFormat="false" ht="13.8" hidden="false" customHeight="false" outlineLevel="0" collapsed="false">
      <c r="A4" s="187" t="s">
        <v>15</v>
      </c>
      <c r="B4" s="188" t="n">
        <v>2</v>
      </c>
      <c r="C4" s="189" t="n">
        <v>3.78</v>
      </c>
      <c r="D4" s="189" t="n">
        <v>6.3</v>
      </c>
      <c r="E4" s="189" t="n">
        <v>4.2</v>
      </c>
      <c r="F4" s="189" t="n">
        <v>6.9</v>
      </c>
      <c r="G4" s="189" t="n">
        <v>4.5</v>
      </c>
      <c r="H4" s="189" t="n">
        <v>7.5</v>
      </c>
      <c r="I4" s="0" t="str">
        <f aca="false">+A4</f>
        <v>2 MARE</v>
      </c>
      <c r="K4" s="2" t="n">
        <v>0.9</v>
      </c>
      <c r="L4" s="2" t="n">
        <v>1.071</v>
      </c>
      <c r="M4" s="2" t="n">
        <v>0.6</v>
      </c>
    </row>
    <row r="5" customFormat="false" ht="13.8" hidden="false" customHeight="false" outlineLevel="0" collapsed="false">
      <c r="A5" s="187" t="s">
        <v>169</v>
      </c>
      <c r="B5" s="188" t="n">
        <v>3</v>
      </c>
      <c r="C5" s="189" t="n">
        <f aca="false">+D5*$M5</f>
        <v>3.348</v>
      </c>
      <c r="D5" s="189" t="n">
        <f aca="false">+F5*K5</f>
        <v>5.58</v>
      </c>
      <c r="E5" s="189" t="n">
        <f aca="false">+F5*$M5</f>
        <v>3.72</v>
      </c>
      <c r="F5" s="190" t="n">
        <v>6.2</v>
      </c>
      <c r="G5" s="189" t="n">
        <f aca="false">+H5*$M5</f>
        <v>4.092</v>
      </c>
      <c r="H5" s="189" t="n">
        <f aca="false">+F5*L5</f>
        <v>6.82</v>
      </c>
      <c r="I5" s="0" t="str">
        <f aca="false">+A5</f>
        <v>3 PARTICOLARE PREGIO</v>
      </c>
      <c r="K5" s="2" t="n">
        <v>0.9</v>
      </c>
      <c r="L5" s="2" t="n">
        <v>1.1</v>
      </c>
      <c r="M5" s="2" t="n">
        <v>0.6</v>
      </c>
    </row>
    <row r="6" customFormat="false" ht="13.8" hidden="false" customHeight="false" outlineLevel="0" collapsed="false">
      <c r="A6" s="187" t="s">
        <v>170</v>
      </c>
      <c r="B6" s="188" t="n">
        <v>4</v>
      </c>
      <c r="C6" s="189" t="n">
        <v>3.06</v>
      </c>
      <c r="D6" s="189" t="n">
        <v>5.1</v>
      </c>
      <c r="E6" s="189" t="n">
        <v>3.6</v>
      </c>
      <c r="F6" s="189" t="n">
        <v>5.85</v>
      </c>
      <c r="G6" s="189" t="n">
        <v>3.96</v>
      </c>
      <c r="H6" s="189" t="n">
        <v>6.6</v>
      </c>
      <c r="I6" s="0" t="str">
        <f aca="false">+A6</f>
        <v>4 SEMICENTRALE E GIMARRA</v>
      </c>
      <c r="K6" s="2" t="n">
        <v>0.85</v>
      </c>
      <c r="L6" s="2" t="n">
        <v>1.1</v>
      </c>
      <c r="M6" s="2" t="n">
        <v>0.6</v>
      </c>
    </row>
    <row r="7" customFormat="false" ht="13.8" hidden="false" customHeight="false" outlineLevel="0" collapsed="false">
      <c r="A7" s="187" t="s">
        <v>171</v>
      </c>
      <c r="B7" s="188" t="n">
        <v>5</v>
      </c>
      <c r="C7" s="189" t="n">
        <f aca="false">+D7*$M7</f>
        <v>2.805</v>
      </c>
      <c r="D7" s="189" t="n">
        <f aca="false">+F7*K7</f>
        <v>4.675</v>
      </c>
      <c r="E7" s="189" t="n">
        <f aca="false">+F7*$M7</f>
        <v>3.3</v>
      </c>
      <c r="F7" s="189" t="n">
        <v>5.5</v>
      </c>
      <c r="G7" s="189" t="n">
        <f aca="false">+H7*$M7</f>
        <v>3.795</v>
      </c>
      <c r="H7" s="189" t="n">
        <f aca="false">+F7*L7</f>
        <v>6.325</v>
      </c>
      <c r="I7" s="0" t="str">
        <f aca="false">+A7</f>
        <v>5 PERIFERICA ESTERNA E FRAZIONI</v>
      </c>
      <c r="K7" s="2" t="n">
        <v>0.85</v>
      </c>
      <c r="L7" s="2" t="n">
        <v>1.15</v>
      </c>
      <c r="M7" s="2" t="n">
        <v>0.6</v>
      </c>
    </row>
    <row r="8" customFormat="false" ht="13.8" hidden="false" customHeight="false" outlineLevel="0" collapsed="false">
      <c r="A8" s="187" t="s">
        <v>172</v>
      </c>
      <c r="B8" s="188" t="n">
        <v>6</v>
      </c>
      <c r="C8" s="189" t="n">
        <f aca="false">+D8*$M8</f>
        <v>2.55</v>
      </c>
      <c r="D8" s="189" t="n">
        <f aca="false">+F8*K8</f>
        <v>4.25</v>
      </c>
      <c r="E8" s="189" t="n">
        <f aca="false">+F8*$M8</f>
        <v>3</v>
      </c>
      <c r="F8" s="189" t="n">
        <v>5</v>
      </c>
      <c r="G8" s="189" t="n">
        <f aca="false">+H8*$M8</f>
        <v>3.45</v>
      </c>
      <c r="H8" s="189" t="n">
        <f aca="false">+F8*L8</f>
        <v>5.75</v>
      </c>
      <c r="I8" s="0" t="str">
        <f aca="false">+A8</f>
        <v>6 AGRICOLA COSTIERA</v>
      </c>
      <c r="K8" s="2" t="n">
        <v>0.85</v>
      </c>
      <c r="L8" s="2" t="n">
        <v>1.15</v>
      </c>
      <c r="M8" s="2" t="n">
        <v>0.6</v>
      </c>
    </row>
    <row r="9" customFormat="false" ht="13.8" hidden="false" customHeight="false" outlineLevel="0" collapsed="false">
      <c r="A9" s="187" t="s">
        <v>173</v>
      </c>
      <c r="B9" s="188" t="n">
        <v>7</v>
      </c>
      <c r="C9" s="189" t="n">
        <f aca="false">+D9*$M9</f>
        <v>2.55</v>
      </c>
      <c r="D9" s="189" t="n">
        <f aca="false">+F9*K9</f>
        <v>4.25</v>
      </c>
      <c r="E9" s="189" t="n">
        <f aca="false">+F9*$M9</f>
        <v>3</v>
      </c>
      <c r="F9" s="189" t="n">
        <v>5</v>
      </c>
      <c r="G9" s="189" t="n">
        <f aca="false">+H9*$M9</f>
        <v>3.45</v>
      </c>
      <c r="H9" s="189" t="n">
        <f aca="false">+F9*L9</f>
        <v>5.75</v>
      </c>
      <c r="I9" s="0" t="str">
        <f aca="false">+A9</f>
        <v>7 AGRICOLA COLLINARE</v>
      </c>
      <c r="K9" s="2" t="n">
        <v>0.85</v>
      </c>
      <c r="L9" s="2" t="n">
        <v>1.15</v>
      </c>
      <c r="M9" s="2" t="n">
        <v>0.6</v>
      </c>
    </row>
    <row r="10" customFormat="false" ht="13.8" hidden="false" customHeight="false" outlineLevel="0" collapsed="false">
      <c r="A10" s="187"/>
      <c r="B10" s="188" t="n">
        <v>8</v>
      </c>
      <c r="C10" s="189"/>
      <c r="D10" s="189"/>
      <c r="E10" s="189"/>
      <c r="F10" s="189"/>
      <c r="G10" s="189"/>
      <c r="H10" s="189"/>
      <c r="K10" s="2"/>
      <c r="L10" s="2"/>
      <c r="M10" s="2"/>
    </row>
    <row r="11" customFormat="false" ht="13.8" hidden="false" customHeight="false" outlineLevel="0" collapsed="false">
      <c r="A11" s="187"/>
      <c r="B11" s="188" t="n">
        <v>9</v>
      </c>
      <c r="C11" s="188"/>
      <c r="D11" s="188"/>
      <c r="E11" s="188"/>
      <c r="F11" s="188"/>
      <c r="G11" s="188"/>
      <c r="H11" s="188"/>
      <c r="K11" s="2"/>
      <c r="L11" s="2"/>
    </row>
    <row r="12" customFormat="false" ht="13.8" hidden="false" customHeight="false" outlineLevel="0" collapsed="false">
      <c r="A12" s="187"/>
      <c r="B12" s="188" t="n">
        <v>10</v>
      </c>
      <c r="C12" s="188"/>
      <c r="D12" s="188"/>
      <c r="E12" s="188"/>
      <c r="F12" s="188"/>
      <c r="G12" s="188"/>
      <c r="H12" s="188"/>
      <c r="K12" s="2"/>
      <c r="L12" s="2"/>
    </row>
    <row r="13" customFormat="false" ht="13.8" hidden="false" customHeight="false" outlineLevel="0" collapsed="false">
      <c r="A13" s="187"/>
      <c r="B13" s="188" t="n">
        <v>11</v>
      </c>
      <c r="C13" s="188"/>
      <c r="D13" s="188"/>
      <c r="E13" s="188"/>
      <c r="F13" s="188"/>
      <c r="G13" s="188"/>
      <c r="H13" s="188"/>
    </row>
    <row r="14" customFormat="false" ht="13.8" hidden="false" customHeight="false" outlineLevel="0" collapsed="false">
      <c r="A14" s="187"/>
      <c r="B14" s="188" t="n">
        <v>12</v>
      </c>
      <c r="C14" s="188"/>
      <c r="D14" s="188"/>
      <c r="E14" s="188"/>
      <c r="F14" s="188"/>
      <c r="G14" s="188"/>
      <c r="H14" s="188"/>
    </row>
    <row r="15" customFormat="false" ht="13" hidden="false" customHeight="false" outlineLevel="0" collapsed="false">
      <c r="A15" s="191"/>
      <c r="B15" s="191"/>
      <c r="C15" s="191"/>
      <c r="D15" s="191"/>
      <c r="E15" s="191"/>
      <c r="F15" s="191"/>
      <c r="G15" s="191"/>
      <c r="H15" s="191"/>
    </row>
    <row r="17" customFormat="false" ht="13" hidden="false" customHeight="false" outlineLevel="0" collapsed="false">
      <c r="A17" s="192"/>
      <c r="B17" s="192"/>
      <c r="C17" s="192"/>
      <c r="D17" s="192"/>
      <c r="E17" s="192"/>
      <c r="F17" s="192"/>
      <c r="G17" s="192"/>
      <c r="H17" s="193"/>
    </row>
    <row r="18" customFormat="false" ht="15" hidden="false" customHeight="false" outlineLevel="0" collapsed="false">
      <c r="A18" s="90" t="s">
        <v>174</v>
      </c>
      <c r="B18" s="90"/>
      <c r="C18" s="90"/>
      <c r="D18" s="90"/>
      <c r="E18" s="90"/>
      <c r="F18" s="90"/>
      <c r="G18" s="90"/>
      <c r="H18" s="194" t="n">
        <v>10</v>
      </c>
    </row>
    <row r="19" customFormat="false" ht="15" hidden="false" customHeight="false" outlineLevel="0" collapsed="false">
      <c r="A19" s="90" t="s">
        <v>175</v>
      </c>
      <c r="B19" s="90"/>
      <c r="C19" s="90"/>
      <c r="D19" s="90"/>
      <c r="E19" s="90"/>
      <c r="F19" s="90"/>
      <c r="G19" s="90"/>
      <c r="H19" s="195" t="n">
        <v>0.4</v>
      </c>
    </row>
    <row r="21" customFormat="false" ht="23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10" activeCellId="0" sqref="E10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2" min="2" style="0" width="10"/>
    <col collapsed="false" customWidth="true" hidden="false" outlineLevel="0" max="4" min="3" style="2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198"/>
      <c r="D1" s="198"/>
      <c r="E1" s="199"/>
      <c r="F1" s="200"/>
      <c r="G1" s="201"/>
      <c r="H1" s="202"/>
      <c r="I1" s="203"/>
      <c r="J1" s="203"/>
      <c r="K1" s="203"/>
    </row>
    <row r="2" s="204" customFormat="true" ht="19.7" hidden="false" customHeight="false" outlineLevel="0" collapsed="false">
      <c r="B2" s="205"/>
      <c r="C2" s="206"/>
      <c r="D2" s="206"/>
      <c r="E2" s="207"/>
      <c r="F2" s="208"/>
      <c r="G2" s="209"/>
      <c r="H2" s="210"/>
      <c r="I2" s="203"/>
      <c r="J2" s="203"/>
      <c r="K2" s="203"/>
    </row>
    <row r="3" s="204" customFormat="true" ht="19.7" hidden="false" customHeight="false" outlineLevel="0" collapsed="false">
      <c r="B3" s="211"/>
      <c r="C3" s="206"/>
      <c r="D3" s="206"/>
      <c r="E3" s="212"/>
      <c r="F3" s="209"/>
      <c r="G3" s="213"/>
      <c r="H3" s="214"/>
      <c r="I3" s="203"/>
      <c r="J3" s="203"/>
      <c r="K3" s="203"/>
    </row>
    <row r="4" s="215" customFormat="true" ht="13.8" hidden="false" customHeight="false" outlineLevel="0" collapsed="false">
      <c r="B4" s="216" t="s">
        <v>177</v>
      </c>
      <c r="C4" s="217"/>
      <c r="D4" s="217"/>
      <c r="E4" s="218"/>
      <c r="F4" s="219"/>
      <c r="G4" s="87"/>
      <c r="H4" s="220"/>
      <c r="I4" s="221"/>
      <c r="J4" s="221"/>
      <c r="K4" s="221"/>
    </row>
    <row r="5" s="215" customFormat="true" ht="13.8" hidden="false" customHeight="false" outlineLevel="0" collapsed="false">
      <c r="B5" s="216" t="s">
        <v>178</v>
      </c>
      <c r="C5" s="217"/>
      <c r="D5" s="217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24"/>
      <c r="D6" s="224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24"/>
      <c r="D7" s="224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24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30"/>
      <c r="D9" s="230"/>
      <c r="E9" s="231" t="n">
        <v>1</v>
      </c>
      <c r="F9" s="231" t="str">
        <f aca="false">IF(E9&gt;0,VLOOKUP(E9,Tabella!B2:I14,8),0)</f>
        <v>1 CENTRO STORICO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6.3</v>
      </c>
      <c r="D10" s="230" t="n">
        <f aca="false">IF(E9&gt;0,VLOOKUP(E9,Tabella!B2:H14,5),0)</f>
        <v>6.9</v>
      </c>
      <c r="E10" s="233" t="n">
        <f aca="false">IF(E9&gt;0,VLOOKUP(E9,Tabella!B2:H14,7),0)</f>
        <v>7.5</v>
      </c>
      <c r="F10" s="231" t="s">
        <v>187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35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35" t="s">
        <v>193</v>
      </c>
      <c r="E12" s="218" t="s">
        <v>194</v>
      </c>
      <c r="F12" s="239" t="s">
        <v>195</v>
      </c>
      <c r="G12" s="239" t="s">
        <v>196</v>
      </c>
      <c r="H12" s="240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f aca="false">A13*(55+$E$7-A13)/55+A13</f>
        <v>37.8</v>
      </c>
      <c r="C13" s="244" t="n">
        <f aca="false">+$C$10</f>
        <v>6.3</v>
      </c>
      <c r="D13" s="244" t="n">
        <f aca="false">+$D$10</f>
        <v>6.9</v>
      </c>
      <c r="E13" s="245" t="n">
        <f aca="false">+$E$10</f>
        <v>7.5</v>
      </c>
      <c r="F13" s="246" t="n">
        <f aca="false">$B13*C13</f>
        <v>238.14</v>
      </c>
      <c r="G13" s="247" t="n">
        <f aca="false">$B13*D13</f>
        <v>260.82</v>
      </c>
      <c r="H13" s="248" t="n">
        <f aca="false">$B13*E13</f>
        <v>283.5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6.3</v>
      </c>
      <c r="D14" s="244" t="n">
        <f aca="false">+$D$10</f>
        <v>6.9</v>
      </c>
      <c r="E14" s="245" t="n">
        <f aca="false">+$E$10</f>
        <v>7.5</v>
      </c>
      <c r="F14" s="246" t="n">
        <f aca="false">$B14*C14</f>
        <v>246.96</v>
      </c>
      <c r="G14" s="247" t="n">
        <f aca="false">$B14*D14</f>
        <v>270.48</v>
      </c>
      <c r="H14" s="248" t="n">
        <f aca="false">$B14*E14</f>
        <v>294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6.3</v>
      </c>
      <c r="D15" s="244" t="n">
        <f aca="false">+$D$10</f>
        <v>6.9</v>
      </c>
      <c r="E15" s="245" t="n">
        <f aca="false">+$E$10</f>
        <v>7.5</v>
      </c>
      <c r="F15" s="246" t="n">
        <f aca="false">$B15*C15</f>
        <v>255.550909090909</v>
      </c>
      <c r="G15" s="247" t="n">
        <f aca="false">$B15*D15</f>
        <v>279.889090909091</v>
      </c>
      <c r="H15" s="248" t="n">
        <f aca="false">$B15*E15</f>
        <v>304.227272727273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6.3</v>
      </c>
      <c r="D16" s="244" t="n">
        <f aca="false">+$D$10</f>
        <v>6.9</v>
      </c>
      <c r="E16" s="245" t="n">
        <f aca="false">+$E$10</f>
        <v>7.5</v>
      </c>
      <c r="F16" s="246" t="n">
        <f aca="false">$B16*C16</f>
        <v>263.912727272727</v>
      </c>
      <c r="G16" s="247" t="n">
        <f aca="false">$B16*D16</f>
        <v>289.047272727273</v>
      </c>
      <c r="H16" s="248" t="n">
        <f aca="false">$B16*E16</f>
        <v>314.181818181818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6.3</v>
      </c>
      <c r="D17" s="244" t="n">
        <f aca="false">+$D$10</f>
        <v>6.9</v>
      </c>
      <c r="E17" s="245" t="n">
        <f aca="false">+$E$10</f>
        <v>7.5</v>
      </c>
      <c r="F17" s="246" t="n">
        <f aca="false">$B17*C17</f>
        <v>272.045454545455</v>
      </c>
      <c r="G17" s="247" t="n">
        <f aca="false">$B17*D17</f>
        <v>297.954545454546</v>
      </c>
      <c r="H17" s="248" t="n">
        <f aca="false">$B17*E17</f>
        <v>323.863636363636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6.3</v>
      </c>
      <c r="D18" s="244" t="n">
        <f aca="false">+$D$10</f>
        <v>6.9</v>
      </c>
      <c r="E18" s="245" t="n">
        <f aca="false">+$E$10</f>
        <v>7.5</v>
      </c>
      <c r="F18" s="246" t="n">
        <f aca="false">$B18*C18</f>
        <v>279.949090909091</v>
      </c>
      <c r="G18" s="247" t="n">
        <f aca="false">$B18*D18</f>
        <v>306.610909090909</v>
      </c>
      <c r="H18" s="248" t="n">
        <f aca="false">$B18*E18</f>
        <v>333.272727272727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6.3</v>
      </c>
      <c r="D19" s="244" t="n">
        <f aca="false">+$D$10</f>
        <v>6.9</v>
      </c>
      <c r="E19" s="245" t="n">
        <f aca="false">+$E$10</f>
        <v>7.5</v>
      </c>
      <c r="F19" s="246" t="n">
        <f aca="false">$B19*C19</f>
        <v>287.623636363637</v>
      </c>
      <c r="G19" s="247" t="n">
        <f aca="false">$B19*D19</f>
        <v>315.016363636364</v>
      </c>
      <c r="H19" s="248" t="n">
        <f aca="false">$B19*E19</f>
        <v>342.409090909091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6.3</v>
      </c>
      <c r="D20" s="244" t="n">
        <f aca="false">+$D$10</f>
        <v>6.9</v>
      </c>
      <c r="E20" s="245" t="n">
        <f aca="false">+$E$10</f>
        <v>7.5</v>
      </c>
      <c r="F20" s="246" t="n">
        <f aca="false">$B20*C20</f>
        <v>295.069090909091</v>
      </c>
      <c r="G20" s="247" t="n">
        <f aca="false">$B20*D20</f>
        <v>323.170909090909</v>
      </c>
      <c r="H20" s="248" t="n">
        <f aca="false">$B20*E20</f>
        <v>351.272727272727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6.3</v>
      </c>
      <c r="D21" s="244" t="n">
        <f aca="false">+$D$10</f>
        <v>6.9</v>
      </c>
      <c r="E21" s="245" t="n">
        <f aca="false">+$E$10</f>
        <v>7.5</v>
      </c>
      <c r="F21" s="246" t="n">
        <f aca="false">$B21*C21</f>
        <v>302.285454545455</v>
      </c>
      <c r="G21" s="247" t="n">
        <f aca="false">$B21*D21</f>
        <v>331.074545454546</v>
      </c>
      <c r="H21" s="248" t="n">
        <f aca="false">$B21*E21</f>
        <v>359.863636363636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6.3</v>
      </c>
      <c r="D22" s="250" t="n">
        <f aca="false">+$D$10</f>
        <v>6.9</v>
      </c>
      <c r="E22" s="235" t="n">
        <f aca="false">+$E$10</f>
        <v>7.5</v>
      </c>
      <c r="F22" s="251" t="n">
        <f aca="false">$B22*C22</f>
        <v>309.272727272727</v>
      </c>
      <c r="G22" s="252" t="n">
        <f aca="false">$B22*D22</f>
        <v>338.727272727273</v>
      </c>
      <c r="H22" s="253" t="n">
        <f aca="false">$B22*E22</f>
        <v>368.181818181818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6.3</v>
      </c>
      <c r="D23" s="250" t="n">
        <f aca="false">+$D$10</f>
        <v>6.9</v>
      </c>
      <c r="E23" s="235" t="n">
        <f aca="false">+$E$10</f>
        <v>7.5</v>
      </c>
      <c r="F23" s="251" t="n">
        <f aca="false">$B23*C23</f>
        <v>316.030909090909</v>
      </c>
      <c r="G23" s="252" t="n">
        <f aca="false">$B23*D23</f>
        <v>346.129090909091</v>
      </c>
      <c r="H23" s="253" t="n">
        <f aca="false">$B23*E23</f>
        <v>376.227272727273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6.3</v>
      </c>
      <c r="D24" s="250" t="n">
        <f aca="false">+$D$10</f>
        <v>6.9</v>
      </c>
      <c r="E24" s="235" t="n">
        <f aca="false">+$E$10</f>
        <v>7.5</v>
      </c>
      <c r="F24" s="251" t="n">
        <f aca="false">$B24*C24</f>
        <v>322.56</v>
      </c>
      <c r="G24" s="252" t="n">
        <f aca="false">$B24*D24</f>
        <v>353.28</v>
      </c>
      <c r="H24" s="253" t="n">
        <f aca="false">$B24*E24</f>
        <v>384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6.3</v>
      </c>
      <c r="D25" s="250" t="n">
        <f aca="false">+$D$10</f>
        <v>6.9</v>
      </c>
      <c r="E25" s="235" t="n">
        <f aca="false">+$E$10</f>
        <v>7.5</v>
      </c>
      <c r="F25" s="251" t="n">
        <f aca="false">$B25*C25</f>
        <v>328.86</v>
      </c>
      <c r="G25" s="252" t="n">
        <f aca="false">$B25*D25</f>
        <v>360.18</v>
      </c>
      <c r="H25" s="253" t="n">
        <f aca="false">$B25*E25</f>
        <v>391.5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6.3</v>
      </c>
      <c r="D26" s="250" t="n">
        <f aca="false">+$D$10</f>
        <v>6.9</v>
      </c>
      <c r="E26" s="235" t="n">
        <f aca="false">+$E$10</f>
        <v>7.5</v>
      </c>
      <c r="F26" s="251" t="n">
        <f aca="false">$B26*C26</f>
        <v>334.930909090909</v>
      </c>
      <c r="G26" s="252" t="n">
        <f aca="false">$B26*D26</f>
        <v>366.829090909091</v>
      </c>
      <c r="H26" s="253" t="n">
        <f aca="false">$B26*E26</f>
        <v>398.727272727273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6.3</v>
      </c>
      <c r="D27" s="250" t="n">
        <f aca="false">+$D$10</f>
        <v>6.9</v>
      </c>
      <c r="E27" s="235" t="n">
        <f aca="false">+$E$10</f>
        <v>7.5</v>
      </c>
      <c r="F27" s="251" t="n">
        <f aca="false">$B27*C27</f>
        <v>340.772727272727</v>
      </c>
      <c r="G27" s="252" t="n">
        <f aca="false">$B27*D27</f>
        <v>373.227272727273</v>
      </c>
      <c r="H27" s="253" t="n">
        <f aca="false">$B27*E27</f>
        <v>405.681818181818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6.3</v>
      </c>
      <c r="D28" s="250" t="n">
        <f aca="false">+$D$10</f>
        <v>6.9</v>
      </c>
      <c r="E28" s="235" t="n">
        <f aca="false">+$E$10</f>
        <v>7.5</v>
      </c>
      <c r="F28" s="251" t="n">
        <f aca="false">$B28*C28</f>
        <v>346.385454545455</v>
      </c>
      <c r="G28" s="252" t="n">
        <f aca="false">$B28*D28</f>
        <v>379.374545454546</v>
      </c>
      <c r="H28" s="253" t="n">
        <f aca="false">$B28*E28</f>
        <v>412.363636363637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6.3</v>
      </c>
      <c r="D29" s="250" t="n">
        <f aca="false">+$D$10</f>
        <v>6.9</v>
      </c>
      <c r="E29" s="235" t="n">
        <f aca="false">+$E$10</f>
        <v>7.5</v>
      </c>
      <c r="F29" s="251" t="n">
        <f aca="false">$B29*C29</f>
        <v>351.769090909091</v>
      </c>
      <c r="G29" s="252" t="n">
        <f aca="false">$B29*D29</f>
        <v>385.270909090909</v>
      </c>
      <c r="H29" s="253" t="n">
        <f aca="false">$B29*E29</f>
        <v>418.772727272727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6.3</v>
      </c>
      <c r="D30" s="250" t="n">
        <f aca="false">+$D$10</f>
        <v>6.9</v>
      </c>
      <c r="E30" s="235" t="n">
        <f aca="false">+$E$10</f>
        <v>7.5</v>
      </c>
      <c r="F30" s="251" t="n">
        <f aca="false">$B30*C30</f>
        <v>356.923636363637</v>
      </c>
      <c r="G30" s="252" t="n">
        <f aca="false">$B30*D30</f>
        <v>390.916363636364</v>
      </c>
      <c r="H30" s="253" t="n">
        <f aca="false">$B30*E30</f>
        <v>424.909090909091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6.3</v>
      </c>
      <c r="D31" s="250" t="n">
        <f aca="false">+$D$10</f>
        <v>6.9</v>
      </c>
      <c r="E31" s="235" t="n">
        <f aca="false">+$E$10</f>
        <v>7.5</v>
      </c>
      <c r="F31" s="251" t="n">
        <f aca="false">$B31*C31</f>
        <v>361.849090909091</v>
      </c>
      <c r="G31" s="252" t="n">
        <f aca="false">$B31*D31</f>
        <v>396.310909090909</v>
      </c>
      <c r="H31" s="253" t="n">
        <f aca="false">$B31*E31</f>
        <v>430.772727272727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6.3</v>
      </c>
      <c r="D32" s="250" t="n">
        <f aca="false">+$D$10</f>
        <v>6.9</v>
      </c>
      <c r="E32" s="235" t="n">
        <f aca="false">+$E$10</f>
        <v>7.5</v>
      </c>
      <c r="F32" s="251" t="n">
        <f aca="false">$B32*C32</f>
        <v>366.545454545455</v>
      </c>
      <c r="G32" s="252" t="n">
        <f aca="false">$B32*D32</f>
        <v>401.454545454546</v>
      </c>
      <c r="H32" s="253" t="n">
        <f aca="false">$B32*E32</f>
        <v>436.363636363637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6.3</v>
      </c>
      <c r="D33" s="250" t="n">
        <f aca="false">+$D$10</f>
        <v>6.9</v>
      </c>
      <c r="E33" s="235" t="n">
        <f aca="false">+$E$10</f>
        <v>7.5</v>
      </c>
      <c r="F33" s="251" t="n">
        <f aca="false">$B33*C33</f>
        <v>371.012727272727</v>
      </c>
      <c r="G33" s="252" t="n">
        <f aca="false">$B33*D33</f>
        <v>406.347272727273</v>
      </c>
      <c r="H33" s="253" t="n">
        <f aca="false">$B33*E33</f>
        <v>441.681818181818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6.3</v>
      </c>
      <c r="D34" s="250" t="n">
        <f aca="false">+$D$10</f>
        <v>6.9</v>
      </c>
      <c r="E34" s="235" t="n">
        <f aca="false">+$E$10</f>
        <v>7.5</v>
      </c>
      <c r="F34" s="251" t="n">
        <f aca="false">$B34*C34</f>
        <v>375.250909090909</v>
      </c>
      <c r="G34" s="252" t="n">
        <f aca="false">$B34*D34</f>
        <v>410.989090909091</v>
      </c>
      <c r="H34" s="253" t="n">
        <f aca="false">$B34*E34</f>
        <v>446.727272727273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6.3</v>
      </c>
      <c r="D35" s="250" t="n">
        <f aca="false">+$D$10</f>
        <v>6.9</v>
      </c>
      <c r="E35" s="235" t="n">
        <f aca="false">+$E$10</f>
        <v>7.5</v>
      </c>
      <c r="F35" s="251" t="n">
        <f aca="false">$B35*C35</f>
        <v>379.26</v>
      </c>
      <c r="G35" s="252" t="n">
        <f aca="false">$B35*D35</f>
        <v>415.38</v>
      </c>
      <c r="H35" s="253" t="n">
        <f aca="false">$B35*E35</f>
        <v>451.5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6.3</v>
      </c>
      <c r="D36" s="250" t="n">
        <f aca="false">+$D$10</f>
        <v>6.9</v>
      </c>
      <c r="E36" s="235" t="n">
        <f aca="false">+$E$10</f>
        <v>7.5</v>
      </c>
      <c r="F36" s="251" t="n">
        <f aca="false">$B36*C36</f>
        <v>383.04</v>
      </c>
      <c r="G36" s="252" t="n">
        <f aca="false">$B36*D36</f>
        <v>419.52</v>
      </c>
      <c r="H36" s="253" t="n">
        <f aca="false">$B36*E36</f>
        <v>456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6.3</v>
      </c>
      <c r="D37" s="250" t="n">
        <f aca="false">+$D$10</f>
        <v>6.9</v>
      </c>
      <c r="E37" s="235" t="n">
        <f aca="false">+$E$10</f>
        <v>7.5</v>
      </c>
      <c r="F37" s="251" t="n">
        <f aca="false">$B37*C37</f>
        <v>386.590909090909</v>
      </c>
      <c r="G37" s="252" t="n">
        <f aca="false">$B37*D37</f>
        <v>423.409090909091</v>
      </c>
      <c r="H37" s="253" t="n">
        <f aca="false">$B37*E37</f>
        <v>460.227272727273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6.3</v>
      </c>
      <c r="D38" s="250" t="n">
        <f aca="false">+$D$10</f>
        <v>6.9</v>
      </c>
      <c r="E38" s="235" t="n">
        <f aca="false">+$E$10</f>
        <v>7.5</v>
      </c>
      <c r="F38" s="251" t="n">
        <f aca="false">$B38*C38</f>
        <v>389.912727272727</v>
      </c>
      <c r="G38" s="252" t="n">
        <f aca="false">$B38*D38</f>
        <v>427.047272727273</v>
      </c>
      <c r="H38" s="253" t="n">
        <f aca="false">$B38*E38</f>
        <v>464.181818181818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6.3</v>
      </c>
      <c r="D39" s="250" t="n">
        <f aca="false">+$D$10</f>
        <v>6.9</v>
      </c>
      <c r="E39" s="235" t="n">
        <f aca="false">+$E$10</f>
        <v>7.5</v>
      </c>
      <c r="F39" s="251" t="n">
        <f aca="false">$B39*C39</f>
        <v>393.005454545455</v>
      </c>
      <c r="G39" s="252" t="n">
        <f aca="false">$B39*D39</f>
        <v>430.434545454546</v>
      </c>
      <c r="H39" s="253" t="n">
        <f aca="false">$B39*E39</f>
        <v>467.863636363636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6.3</v>
      </c>
      <c r="D40" s="250" t="n">
        <f aca="false">+$D$10</f>
        <v>6.9</v>
      </c>
      <c r="E40" s="235" t="n">
        <f aca="false">+$E$10</f>
        <v>7.5</v>
      </c>
      <c r="F40" s="251" t="n">
        <f aca="false">$B40*C40</f>
        <v>395.869090909091</v>
      </c>
      <c r="G40" s="252" t="n">
        <f aca="false">$B40*D40</f>
        <v>433.570909090909</v>
      </c>
      <c r="H40" s="253" t="n">
        <f aca="false">$B40*E40</f>
        <v>471.272727272727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6.3</v>
      </c>
      <c r="D41" s="250" t="n">
        <f aca="false">+$D$10</f>
        <v>6.9</v>
      </c>
      <c r="E41" s="235" t="n">
        <f aca="false">+$E$10</f>
        <v>7.5</v>
      </c>
      <c r="F41" s="251" t="n">
        <f aca="false">$B41*C41</f>
        <v>398.503636363637</v>
      </c>
      <c r="G41" s="252" t="n">
        <f aca="false">$B41*D41</f>
        <v>436.456363636364</v>
      </c>
      <c r="H41" s="253" t="n">
        <f aca="false">$B41*E41</f>
        <v>474.409090909091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6.3</v>
      </c>
      <c r="D42" s="250" t="n">
        <f aca="false">+$D$10</f>
        <v>6.9</v>
      </c>
      <c r="E42" s="235" t="n">
        <f aca="false">+$E$10</f>
        <v>7.5</v>
      </c>
      <c r="F42" s="251" t="n">
        <f aca="false">$B42*C42</f>
        <v>400.909090909091</v>
      </c>
      <c r="G42" s="252" t="n">
        <f aca="false">$B42*D42</f>
        <v>439.090909090909</v>
      </c>
      <c r="H42" s="253" t="n">
        <f aca="false">$B42*E42</f>
        <v>477.272727272727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6.3</v>
      </c>
      <c r="D43" s="250" t="n">
        <f aca="false">+$D$10</f>
        <v>6.9</v>
      </c>
      <c r="E43" s="235" t="n">
        <f aca="false">+$E$10</f>
        <v>7.5</v>
      </c>
      <c r="F43" s="251" t="n">
        <f aca="false">$B43*C43</f>
        <v>403.085454545455</v>
      </c>
      <c r="G43" s="252" t="n">
        <f aca="false">$B43*D43</f>
        <v>441.474545454546</v>
      </c>
      <c r="H43" s="253" t="n">
        <f aca="false">$B43*E43</f>
        <v>479.863636363637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6.3</v>
      </c>
      <c r="D44" s="250" t="n">
        <f aca="false">+$D$10</f>
        <v>6.9</v>
      </c>
      <c r="E44" s="235" t="n">
        <f aca="false">+$E$10</f>
        <v>7.5</v>
      </c>
      <c r="F44" s="251" t="n">
        <f aca="false">$B44*C44</f>
        <v>405.032727272727</v>
      </c>
      <c r="G44" s="252" t="n">
        <f aca="false">$B44*D44</f>
        <v>443.607272727273</v>
      </c>
      <c r="H44" s="253" t="n">
        <f aca="false">$B44*E44</f>
        <v>482.181818181818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6.3</v>
      </c>
      <c r="D45" s="250" t="n">
        <f aca="false">+$D$10</f>
        <v>6.9</v>
      </c>
      <c r="E45" s="235" t="n">
        <f aca="false">+$E$10</f>
        <v>7.5</v>
      </c>
      <c r="F45" s="251" t="n">
        <f aca="false">$B45*C45</f>
        <v>406.750909090909</v>
      </c>
      <c r="G45" s="252" t="n">
        <f aca="false">$B45*D45</f>
        <v>445.489090909091</v>
      </c>
      <c r="H45" s="253" t="n">
        <f aca="false">$B45*E45</f>
        <v>484.227272727273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6.3</v>
      </c>
      <c r="D46" s="250" t="n">
        <f aca="false">+$D$10</f>
        <v>6.9</v>
      </c>
      <c r="E46" s="235" t="n">
        <f aca="false">+$E$10</f>
        <v>7.5</v>
      </c>
      <c r="F46" s="251" t="n">
        <f aca="false">$B46*C46</f>
        <v>408.24</v>
      </c>
      <c r="G46" s="252" t="n">
        <f aca="false">$B46*D46</f>
        <v>447.12</v>
      </c>
      <c r="H46" s="253" t="n">
        <f aca="false">$B46*E46</f>
        <v>486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6.3</v>
      </c>
      <c r="D47" s="250" t="n">
        <f aca="false">+$D$10</f>
        <v>6.9</v>
      </c>
      <c r="E47" s="235" t="n">
        <f aca="false">+$E$10</f>
        <v>7.5</v>
      </c>
      <c r="F47" s="251" t="n">
        <f aca="false">$B47*C47</f>
        <v>409.5</v>
      </c>
      <c r="G47" s="252" t="n">
        <f aca="false">$B47*D47</f>
        <v>448.5</v>
      </c>
      <c r="H47" s="253" t="n">
        <f aca="false">$B47*E47</f>
        <v>487.5</v>
      </c>
    </row>
    <row r="48" customFormat="false" ht="13" hidden="false" customHeight="false" outlineLevel="0" collapsed="false">
      <c r="A48" s="3"/>
      <c r="B48" s="234"/>
      <c r="C48" s="250"/>
      <c r="D48" s="250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17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17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24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50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50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6.3</v>
      </c>
      <c r="D54" s="250" t="n">
        <f aca="false">+$D$10</f>
        <v>6.9</v>
      </c>
      <c r="E54" s="259" t="n">
        <f aca="false">+$E$10</f>
        <v>7.5</v>
      </c>
      <c r="F54" s="251" t="n">
        <f aca="false">$B54*C54</f>
        <v>414</v>
      </c>
      <c r="G54" s="252" t="n">
        <f aca="false">$B54*D54</f>
        <v>453.428571428571</v>
      </c>
      <c r="H54" s="253" t="n">
        <f aca="false">$B54*E54</f>
        <v>492.857142857143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6.3</v>
      </c>
      <c r="D55" s="250" t="n">
        <f aca="false">+$D$10</f>
        <v>6.9</v>
      </c>
      <c r="E55" s="259" t="n">
        <f aca="false">+$E$10</f>
        <v>7.5</v>
      </c>
      <c r="F55" s="251" t="n">
        <f aca="false">$B55*C55</f>
        <v>418.5</v>
      </c>
      <c r="G55" s="252" t="n">
        <f aca="false">$B55*D55</f>
        <v>458.357142857143</v>
      </c>
      <c r="H55" s="253" t="n">
        <f aca="false">$B55*E55</f>
        <v>498.214285714286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6.3</v>
      </c>
      <c r="D56" s="250" t="n">
        <f aca="false">+$D$10</f>
        <v>6.9</v>
      </c>
      <c r="E56" s="259" t="n">
        <f aca="false">+$E$10</f>
        <v>7.5</v>
      </c>
      <c r="F56" s="251" t="n">
        <f aca="false">$B56*C56</f>
        <v>423</v>
      </c>
      <c r="G56" s="252" t="n">
        <f aca="false">$B56*D56</f>
        <v>463.285714285714</v>
      </c>
      <c r="H56" s="253" t="n">
        <f aca="false">$B56*E56</f>
        <v>503.571428571428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6.3</v>
      </c>
      <c r="D57" s="250" t="n">
        <f aca="false">+$D$10</f>
        <v>6.9</v>
      </c>
      <c r="E57" s="259" t="n">
        <f aca="false">+$E$10</f>
        <v>7.5</v>
      </c>
      <c r="F57" s="251" t="n">
        <f aca="false">$B57*C57</f>
        <v>427.5</v>
      </c>
      <c r="G57" s="252" t="n">
        <f aca="false">$B57*D57</f>
        <v>468.214285714286</v>
      </c>
      <c r="H57" s="253" t="n">
        <f aca="false">$B57*E57</f>
        <v>508.928571428572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6.3</v>
      </c>
      <c r="D58" s="250" t="n">
        <f aca="false">+$D$10</f>
        <v>6.9</v>
      </c>
      <c r="E58" s="259" t="n">
        <f aca="false">+$E$10</f>
        <v>7.5</v>
      </c>
      <c r="F58" s="251" t="n">
        <f aca="false">$B58*C58</f>
        <v>432</v>
      </c>
      <c r="G58" s="252" t="n">
        <f aca="false">$B58*D58</f>
        <v>473.142857142857</v>
      </c>
      <c r="H58" s="253" t="n">
        <f aca="false">$B58*E58</f>
        <v>514.285714285714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6.3</v>
      </c>
      <c r="D59" s="250" t="n">
        <f aca="false">+$D$10</f>
        <v>6.9</v>
      </c>
      <c r="E59" s="259" t="n">
        <f aca="false">+$E$10</f>
        <v>7.5</v>
      </c>
      <c r="F59" s="251" t="n">
        <f aca="false">$B59*C59</f>
        <v>436.5</v>
      </c>
      <c r="G59" s="252" t="n">
        <f aca="false">$B59*D59</f>
        <v>478.071428571429</v>
      </c>
      <c r="H59" s="253" t="n">
        <f aca="false">$B59*E59</f>
        <v>519.642857142857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6.3</v>
      </c>
      <c r="D60" s="250" t="n">
        <f aca="false">+$D$10</f>
        <v>6.9</v>
      </c>
      <c r="E60" s="259" t="n">
        <f aca="false">+$E$10</f>
        <v>7.5</v>
      </c>
      <c r="F60" s="251" t="n">
        <f aca="false">$B60*C60</f>
        <v>441</v>
      </c>
      <c r="G60" s="252" t="n">
        <f aca="false">$B60*D60</f>
        <v>483</v>
      </c>
      <c r="H60" s="253" t="n">
        <f aca="false">$B60*E60</f>
        <v>525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6.3</v>
      </c>
      <c r="D61" s="250" t="n">
        <f aca="false">+$D$10</f>
        <v>6.9</v>
      </c>
      <c r="E61" s="259" t="n">
        <f aca="false">+$E$10</f>
        <v>7.5</v>
      </c>
      <c r="F61" s="251" t="n">
        <f aca="false">$B61*C61</f>
        <v>445.5</v>
      </c>
      <c r="G61" s="252" t="n">
        <f aca="false">$B61*D61</f>
        <v>487.928571428571</v>
      </c>
      <c r="H61" s="253" t="n">
        <f aca="false">$B61*E61</f>
        <v>530.357142857143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6.3</v>
      </c>
      <c r="D62" s="250" t="n">
        <f aca="false">+$D$10</f>
        <v>6.9</v>
      </c>
      <c r="E62" s="259" t="n">
        <f aca="false">+$E$10</f>
        <v>7.5</v>
      </c>
      <c r="F62" s="251" t="n">
        <f aca="false">$B62*C62</f>
        <v>450</v>
      </c>
      <c r="G62" s="252" t="n">
        <f aca="false">$B62*D62</f>
        <v>492.857142857143</v>
      </c>
      <c r="H62" s="253" t="n">
        <f aca="false">$B62*E62</f>
        <v>535.714285714286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6.3</v>
      </c>
      <c r="D63" s="250" t="n">
        <f aca="false">+$D$10</f>
        <v>6.9</v>
      </c>
      <c r="E63" s="259" t="n">
        <f aca="false">+$E$10</f>
        <v>7.5</v>
      </c>
      <c r="F63" s="251" t="n">
        <f aca="false">$B63*C63</f>
        <v>454.5</v>
      </c>
      <c r="G63" s="252" t="n">
        <f aca="false">$B63*D63</f>
        <v>497.785714285714</v>
      </c>
      <c r="H63" s="253" t="n">
        <f aca="false">$B63*E63</f>
        <v>541.071428571428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6.3</v>
      </c>
      <c r="D64" s="250" t="n">
        <f aca="false">+$D$10</f>
        <v>6.9</v>
      </c>
      <c r="E64" s="259" t="n">
        <f aca="false">+$E$10</f>
        <v>7.5</v>
      </c>
      <c r="F64" s="251" t="n">
        <f aca="false">$B64*C64</f>
        <v>459</v>
      </c>
      <c r="G64" s="252" t="n">
        <f aca="false">$B64*D64</f>
        <v>502.714285714286</v>
      </c>
      <c r="H64" s="253" t="n">
        <f aca="false">$B64*E64</f>
        <v>546.428571428572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6.3</v>
      </c>
      <c r="D65" s="250" t="n">
        <f aca="false">+$D$10</f>
        <v>6.9</v>
      </c>
      <c r="E65" s="259" t="n">
        <f aca="false">+$E$10</f>
        <v>7.5</v>
      </c>
      <c r="F65" s="251" t="n">
        <f aca="false">$B65*C65</f>
        <v>463.5</v>
      </c>
      <c r="G65" s="252" t="n">
        <f aca="false">$B65*D65</f>
        <v>507.642857142857</v>
      </c>
      <c r="H65" s="253" t="n">
        <f aca="false">$B65*E65</f>
        <v>551.785714285714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6.3</v>
      </c>
      <c r="D66" s="250" t="n">
        <f aca="false">+$D$10</f>
        <v>6.9</v>
      </c>
      <c r="E66" s="259" t="n">
        <f aca="false">+$E$10</f>
        <v>7.5</v>
      </c>
      <c r="F66" s="251" t="n">
        <f aca="false">$B66*C66</f>
        <v>468</v>
      </c>
      <c r="G66" s="252" t="n">
        <f aca="false">$B66*D66</f>
        <v>512.571428571429</v>
      </c>
      <c r="H66" s="253" t="n">
        <f aca="false">$B66*E66</f>
        <v>557.142857142857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6.3</v>
      </c>
      <c r="D67" s="250" t="n">
        <f aca="false">+$D$10</f>
        <v>6.9</v>
      </c>
      <c r="E67" s="259" t="n">
        <f aca="false">+$E$10</f>
        <v>7.5</v>
      </c>
      <c r="F67" s="251" t="n">
        <f aca="false">$B67*C67</f>
        <v>472.5</v>
      </c>
      <c r="G67" s="252" t="n">
        <f aca="false">$B67*D67</f>
        <v>517.5</v>
      </c>
      <c r="H67" s="253" t="n">
        <f aca="false">$B67*E67</f>
        <v>562.5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6.3</v>
      </c>
      <c r="D68" s="250" t="n">
        <f aca="false">+$D$10</f>
        <v>6.9</v>
      </c>
      <c r="E68" s="259" t="n">
        <f aca="false">+$E$10</f>
        <v>7.5</v>
      </c>
      <c r="F68" s="251" t="n">
        <f aca="false">$B68*C68</f>
        <v>477</v>
      </c>
      <c r="G68" s="252" t="n">
        <f aca="false">$B68*D68</f>
        <v>522.428571428571</v>
      </c>
      <c r="H68" s="253" t="n">
        <f aca="false">$B68*E68</f>
        <v>567.857142857143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6.3</v>
      </c>
      <c r="D69" s="250" t="n">
        <f aca="false">+$D$10</f>
        <v>6.9</v>
      </c>
      <c r="E69" s="259" t="n">
        <f aca="false">+$E$10</f>
        <v>7.5</v>
      </c>
      <c r="F69" s="251" t="n">
        <f aca="false">$B69*C69</f>
        <v>481.5</v>
      </c>
      <c r="G69" s="252" t="n">
        <f aca="false">$B69*D69</f>
        <v>527.357142857143</v>
      </c>
      <c r="H69" s="253" t="n">
        <f aca="false">$B69*E69</f>
        <v>573.214285714286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6.3</v>
      </c>
      <c r="D70" s="250" t="n">
        <f aca="false">+$D$10</f>
        <v>6.9</v>
      </c>
      <c r="E70" s="259" t="n">
        <f aca="false">+$E$10</f>
        <v>7.5</v>
      </c>
      <c r="F70" s="251" t="n">
        <f aca="false">$B70*C70</f>
        <v>486</v>
      </c>
      <c r="G70" s="252" t="n">
        <f aca="false">$B70*D70</f>
        <v>532.285714285714</v>
      </c>
      <c r="H70" s="253" t="n">
        <f aca="false">$B70*E70</f>
        <v>578.571428571428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6.3</v>
      </c>
      <c r="D71" s="250" t="n">
        <f aca="false">+$D$10</f>
        <v>6.9</v>
      </c>
      <c r="E71" s="259" t="n">
        <f aca="false">+$E$10</f>
        <v>7.5</v>
      </c>
      <c r="F71" s="251" t="n">
        <f aca="false">$B71*C71</f>
        <v>490.5</v>
      </c>
      <c r="G71" s="252" t="n">
        <f aca="false">$B71*D71</f>
        <v>537.214285714286</v>
      </c>
      <c r="H71" s="253" t="n">
        <f aca="false">$B71*E71</f>
        <v>583.928571428572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6.3</v>
      </c>
      <c r="D72" s="250" t="n">
        <f aca="false">+$D$10</f>
        <v>6.9</v>
      </c>
      <c r="E72" s="259" t="n">
        <f aca="false">+$E$10</f>
        <v>7.5</v>
      </c>
      <c r="F72" s="251" t="n">
        <f aca="false">$B72*C72</f>
        <v>495</v>
      </c>
      <c r="G72" s="252" t="n">
        <f aca="false">$B72*D72</f>
        <v>542.142857142857</v>
      </c>
      <c r="H72" s="253" t="n">
        <f aca="false">$B72*E72</f>
        <v>589.285714285714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6.3</v>
      </c>
      <c r="D73" s="250" t="n">
        <f aca="false">+$D$10</f>
        <v>6.9</v>
      </c>
      <c r="E73" s="259" t="n">
        <f aca="false">+$E$10</f>
        <v>7.5</v>
      </c>
      <c r="F73" s="251" t="n">
        <f aca="false">$B73*C73</f>
        <v>499.5</v>
      </c>
      <c r="G73" s="252" t="n">
        <f aca="false">$B73*D73</f>
        <v>547.071428571429</v>
      </c>
      <c r="H73" s="253" t="n">
        <f aca="false">$B73*E73</f>
        <v>594.642857142857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6.3</v>
      </c>
      <c r="D74" s="250" t="n">
        <f aca="false">+$D$10</f>
        <v>6.9</v>
      </c>
      <c r="E74" s="259" t="n">
        <f aca="false">+$E$10</f>
        <v>7.5</v>
      </c>
      <c r="F74" s="251" t="n">
        <f aca="false">$B74*C74</f>
        <v>504</v>
      </c>
      <c r="G74" s="252" t="n">
        <f aca="false">$B74*D74</f>
        <v>552</v>
      </c>
      <c r="H74" s="253" t="n">
        <f aca="false">$B74*E74</f>
        <v>600</v>
      </c>
    </row>
    <row r="75" s="261" customFormat="tru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6.3</v>
      </c>
      <c r="D75" s="250" t="n">
        <f aca="false">+$D$10</f>
        <v>6.9</v>
      </c>
      <c r="E75" s="259" t="n">
        <f aca="false">+$E$10</f>
        <v>7.5</v>
      </c>
      <c r="F75" s="251" t="n">
        <f aca="false">$B75*C75</f>
        <v>508.5</v>
      </c>
      <c r="G75" s="252" t="n">
        <f aca="false">$B75*D75</f>
        <v>556.928571428571</v>
      </c>
      <c r="H75" s="253" t="n">
        <f aca="false">$B75*E75</f>
        <v>605.357142857143</v>
      </c>
      <c r="I75" s="260"/>
      <c r="J75" s="260"/>
      <c r="K75" s="260"/>
    </row>
    <row r="76" s="261" customFormat="tru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6.3</v>
      </c>
      <c r="D76" s="250" t="n">
        <f aca="false">+$D$10</f>
        <v>6.9</v>
      </c>
      <c r="E76" s="259" t="n">
        <f aca="false">+$E$10</f>
        <v>7.5</v>
      </c>
      <c r="F76" s="251" t="n">
        <f aca="false">$B76*C76</f>
        <v>513</v>
      </c>
      <c r="G76" s="252" t="n">
        <f aca="false">$B76*D76</f>
        <v>561.857142857143</v>
      </c>
      <c r="H76" s="253" t="n">
        <f aca="false">$B76*E76</f>
        <v>610.714285714286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6.3</v>
      </c>
      <c r="D77" s="250" t="n">
        <f aca="false">+$D$10</f>
        <v>6.9</v>
      </c>
      <c r="E77" s="259" t="n">
        <f aca="false">+$E$10</f>
        <v>7.5</v>
      </c>
      <c r="F77" s="251" t="n">
        <f aca="false">$B77*C77</f>
        <v>517.5</v>
      </c>
      <c r="G77" s="252" t="n">
        <f aca="false">$B77*D77</f>
        <v>566.785714285714</v>
      </c>
      <c r="H77" s="253" t="n">
        <f aca="false">$B77*E77</f>
        <v>616.071428571428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6.3</v>
      </c>
      <c r="D78" s="250" t="n">
        <f aca="false">+$D$10</f>
        <v>6.9</v>
      </c>
      <c r="E78" s="259" t="n">
        <f aca="false">+$E$10</f>
        <v>7.5</v>
      </c>
      <c r="F78" s="251" t="n">
        <f aca="false">$B78*C78</f>
        <v>522</v>
      </c>
      <c r="G78" s="252" t="n">
        <f aca="false">$B78*D78</f>
        <v>571.714285714286</v>
      </c>
      <c r="H78" s="253" t="n">
        <f aca="false">$B78*E78</f>
        <v>621.428571428572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6.3</v>
      </c>
      <c r="D79" s="250" t="n">
        <f aca="false">+$D$10</f>
        <v>6.9</v>
      </c>
      <c r="E79" s="259" t="n">
        <f aca="false">+$E$10</f>
        <v>7.5</v>
      </c>
      <c r="F79" s="251" t="n">
        <f aca="false">$B79*C79</f>
        <v>526.5</v>
      </c>
      <c r="G79" s="252" t="n">
        <f aca="false">$B79*D79</f>
        <v>576.642857142857</v>
      </c>
      <c r="H79" s="253" t="n">
        <f aca="false">$B79*E79</f>
        <v>626.785714285714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6.3</v>
      </c>
      <c r="D80" s="250" t="n">
        <f aca="false">+$D$10</f>
        <v>6.9</v>
      </c>
      <c r="E80" s="259" t="n">
        <f aca="false">+$E$10</f>
        <v>7.5</v>
      </c>
      <c r="F80" s="251" t="n">
        <f aca="false">$B80*C80</f>
        <v>531</v>
      </c>
      <c r="G80" s="252" t="n">
        <f aca="false">$B80*D80</f>
        <v>581.571428571429</v>
      </c>
      <c r="H80" s="253" t="n">
        <f aca="false">$B80*E80</f>
        <v>632.142857142857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6.3</v>
      </c>
      <c r="D81" s="250" t="n">
        <f aca="false">+$D$10</f>
        <v>6.9</v>
      </c>
      <c r="E81" s="259" t="n">
        <f aca="false">+$E$10</f>
        <v>7.5</v>
      </c>
      <c r="F81" s="251" t="n">
        <f aca="false">$B81*C81</f>
        <v>535.5</v>
      </c>
      <c r="G81" s="252" t="n">
        <f aca="false">$B81*D81</f>
        <v>586.5</v>
      </c>
      <c r="H81" s="253" t="n">
        <f aca="false">$B81*E81</f>
        <v>637.5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6.3</v>
      </c>
      <c r="D82" s="250" t="n">
        <f aca="false">+$D$10</f>
        <v>6.9</v>
      </c>
      <c r="E82" s="259" t="n">
        <f aca="false">+$E$10</f>
        <v>7.5</v>
      </c>
      <c r="F82" s="251" t="n">
        <f aca="false">$B82*C82</f>
        <v>540</v>
      </c>
      <c r="G82" s="252" t="n">
        <f aca="false">$B82*D82</f>
        <v>591.428571428571</v>
      </c>
      <c r="H82" s="253" t="n">
        <f aca="false">$B82*E82</f>
        <v>642.857142857143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6.3</v>
      </c>
      <c r="D83" s="250" t="n">
        <f aca="false">+$D$10</f>
        <v>6.9</v>
      </c>
      <c r="E83" s="259" t="n">
        <f aca="false">+$E$10</f>
        <v>7.5</v>
      </c>
      <c r="F83" s="251" t="n">
        <f aca="false">$B83*C83</f>
        <v>544.5</v>
      </c>
      <c r="G83" s="252" t="n">
        <f aca="false">$B83*D83</f>
        <v>596.357142857143</v>
      </c>
      <c r="H83" s="253" t="n">
        <f aca="false">$B83*E83</f>
        <v>648.214285714286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6.3</v>
      </c>
      <c r="D84" s="250" t="n">
        <f aca="false">+$D$10</f>
        <v>6.9</v>
      </c>
      <c r="E84" s="259" t="n">
        <f aca="false">+$E$10</f>
        <v>7.5</v>
      </c>
      <c r="F84" s="251" t="n">
        <f aca="false">$B84*C84</f>
        <v>549</v>
      </c>
      <c r="G84" s="252" t="n">
        <f aca="false">$B84*D84</f>
        <v>601.285714285714</v>
      </c>
      <c r="H84" s="253" t="n">
        <f aca="false">$B84*E84</f>
        <v>653.571428571428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6.3</v>
      </c>
      <c r="D85" s="250" t="n">
        <f aca="false">+$D$10</f>
        <v>6.9</v>
      </c>
      <c r="E85" s="259" t="n">
        <f aca="false">+$E$10</f>
        <v>7.5</v>
      </c>
      <c r="F85" s="251" t="n">
        <f aca="false">$B85*C85</f>
        <v>553.5</v>
      </c>
      <c r="G85" s="252" t="n">
        <f aca="false">$B85*D85</f>
        <v>606.214285714286</v>
      </c>
      <c r="H85" s="253" t="n">
        <f aca="false">$B85*E85</f>
        <v>658.928571428572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6.3</v>
      </c>
      <c r="D86" s="250" t="n">
        <f aca="false">+$D$10</f>
        <v>6.9</v>
      </c>
      <c r="E86" s="259" t="n">
        <f aca="false">+$E$10</f>
        <v>7.5</v>
      </c>
      <c r="F86" s="251" t="n">
        <f aca="false">$B86*C86</f>
        <v>558</v>
      </c>
      <c r="G86" s="252" t="n">
        <f aca="false">$B86*D86</f>
        <v>611.142857142857</v>
      </c>
      <c r="H86" s="253" t="n">
        <f aca="false">$B86*E86</f>
        <v>664.285714285714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6.3</v>
      </c>
      <c r="D87" s="250" t="n">
        <f aca="false">+$D$10</f>
        <v>6.9</v>
      </c>
      <c r="E87" s="259" t="n">
        <f aca="false">+$E$10</f>
        <v>7.5</v>
      </c>
      <c r="F87" s="251" t="n">
        <f aca="false">$B87*C87</f>
        <v>562.5</v>
      </c>
      <c r="G87" s="252" t="n">
        <f aca="false">$B87*D87</f>
        <v>616.071428571429</v>
      </c>
      <c r="H87" s="253" t="n">
        <f aca="false">$B87*E87</f>
        <v>669.642857142857</v>
      </c>
    </row>
    <row r="88" s="87" customFormat="tru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6.3</v>
      </c>
      <c r="D88" s="250" t="n">
        <f aca="false">+$D$10</f>
        <v>6.9</v>
      </c>
      <c r="E88" s="259" t="n">
        <f aca="false">+$E$10</f>
        <v>7.5</v>
      </c>
      <c r="F88" s="251" t="n">
        <f aca="false">$B88*C88</f>
        <v>567</v>
      </c>
      <c r="G88" s="252" t="n">
        <f aca="false">$B88*D88</f>
        <v>621</v>
      </c>
      <c r="H88" s="253" t="n">
        <f aca="false">$B88*E88</f>
        <v>675</v>
      </c>
      <c r="I88" s="250"/>
      <c r="J88" s="250"/>
      <c r="K88" s="250"/>
    </row>
    <row r="89" s="87" customFormat="true" ht="13.8" hidden="false" customHeight="false" outlineLevel="0" collapsed="false">
      <c r="A89" s="218"/>
      <c r="B89" s="216"/>
      <c r="C89" s="217"/>
      <c r="D89" s="217"/>
      <c r="E89" s="235"/>
      <c r="F89" s="219"/>
      <c r="G89" s="250"/>
      <c r="H89" s="220"/>
      <c r="I89" s="250"/>
      <c r="J89" s="250"/>
      <c r="K89" s="250"/>
    </row>
    <row r="90" s="262" customFormat="true" ht="13.8" hidden="false" customHeight="false" outlineLevel="0" collapsed="false">
      <c r="B90" s="216" t="s">
        <v>204</v>
      </c>
      <c r="C90" s="217"/>
      <c r="D90" s="217"/>
      <c r="E90" s="263"/>
      <c r="F90" s="264"/>
      <c r="G90" s="217"/>
      <c r="H90" s="265"/>
      <c r="I90" s="217"/>
      <c r="J90" s="217"/>
      <c r="K90" s="217"/>
    </row>
    <row r="91" s="262" customFormat="true" ht="13.8" hidden="false" customHeight="false" outlineLevel="0" collapsed="false">
      <c r="B91" s="216" t="s">
        <v>205</v>
      </c>
      <c r="C91" s="217"/>
      <c r="D91" s="217"/>
      <c r="E91" s="263"/>
      <c r="F91" s="264"/>
      <c r="G91" s="217"/>
      <c r="H91" s="265"/>
      <c r="I91" s="217"/>
      <c r="J91" s="217"/>
      <c r="K91" s="217"/>
    </row>
    <row r="92" s="87" customFormat="true" ht="13.8" hidden="false" customHeight="false" outlineLevel="0" collapsed="false">
      <c r="B92" s="216" t="s">
        <v>206</v>
      </c>
      <c r="C92" s="217"/>
      <c r="D92" s="217"/>
      <c r="E92" s="263"/>
      <c r="F92" s="264"/>
      <c r="G92" s="217"/>
      <c r="H92" s="265"/>
      <c r="I92" s="250"/>
      <c r="J92" s="250"/>
      <c r="K92" s="250"/>
    </row>
    <row r="93" s="87" customFormat="true" ht="13.8" hidden="false" customHeight="false" outlineLevel="0" collapsed="false">
      <c r="A93" s="218"/>
      <c r="B93" s="223" t="s">
        <v>200</v>
      </c>
      <c r="C93" s="224"/>
      <c r="D93" s="224"/>
      <c r="E93" s="255"/>
      <c r="F93" s="255" t="s">
        <v>207</v>
      </c>
      <c r="G93" s="225"/>
      <c r="H93" s="266"/>
      <c r="I93" s="250"/>
      <c r="J93" s="250"/>
      <c r="K93" s="250"/>
    </row>
    <row r="94" s="87" customFormat="true" ht="13" hidden="false" customHeight="false" outlineLevel="0" collapsed="false">
      <c r="A94" s="218"/>
      <c r="B94" s="234"/>
      <c r="C94" s="250"/>
      <c r="D94" s="250"/>
      <c r="E94" s="218" t="s">
        <v>202</v>
      </c>
      <c r="H94" s="257"/>
      <c r="I94" s="250"/>
      <c r="J94" s="250"/>
      <c r="K94" s="250"/>
    </row>
    <row r="95" s="87" customFormat="true" ht="13.8" hidden="false" customHeight="false" outlineLevel="0" collapsed="false">
      <c r="A95" s="218"/>
      <c r="B95" s="234"/>
      <c r="C95" s="250"/>
      <c r="D95" s="250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s="87" customFormat="tru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6.3</v>
      </c>
      <c r="D96" s="250" t="n">
        <f aca="false">+$D$10</f>
        <v>6.9</v>
      </c>
      <c r="E96" s="259" t="n">
        <f aca="false">+$E$10</f>
        <v>7.5</v>
      </c>
      <c r="F96" s="251" t="n">
        <f aca="false">$B96*C96</f>
        <v>569.52</v>
      </c>
      <c r="G96" s="252" t="n">
        <f aca="false">$B96*D96</f>
        <v>623.76</v>
      </c>
      <c r="H96" s="253" t="n">
        <f aca="false">$B96*E96</f>
        <v>678</v>
      </c>
      <c r="I96" s="250"/>
      <c r="J96" s="250"/>
      <c r="K96" s="250"/>
    </row>
    <row r="97" s="87" customFormat="tru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6.3</v>
      </c>
      <c r="D97" s="250" t="n">
        <f aca="false">+$D$10</f>
        <v>6.9</v>
      </c>
      <c r="E97" s="259" t="n">
        <f aca="false">+$E$10</f>
        <v>7.5</v>
      </c>
      <c r="F97" s="251" t="n">
        <f aca="false">$B97*C97</f>
        <v>572.04</v>
      </c>
      <c r="G97" s="252" t="n">
        <f aca="false">$B97*D97</f>
        <v>626.52</v>
      </c>
      <c r="H97" s="253" t="n">
        <f aca="false">$B97*E97</f>
        <v>681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6.3</v>
      </c>
      <c r="D98" s="250" t="n">
        <f aca="false">+$D$10</f>
        <v>6.9</v>
      </c>
      <c r="E98" s="259" t="n">
        <f aca="false">+$E$10</f>
        <v>7.5</v>
      </c>
      <c r="F98" s="251" t="n">
        <f aca="false">$B98*C98</f>
        <v>574.56</v>
      </c>
      <c r="G98" s="252" t="n">
        <f aca="false">$B98*D98</f>
        <v>629.28</v>
      </c>
      <c r="H98" s="253" t="n">
        <f aca="false">$B98*E98</f>
        <v>684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6.3</v>
      </c>
      <c r="D99" s="250" t="n">
        <f aca="false">+$D$10</f>
        <v>6.9</v>
      </c>
      <c r="E99" s="259" t="n">
        <f aca="false">+$E$10</f>
        <v>7.5</v>
      </c>
      <c r="F99" s="251" t="n">
        <f aca="false">$B99*C99</f>
        <v>577.08</v>
      </c>
      <c r="G99" s="252" t="n">
        <f aca="false">$B99*D99</f>
        <v>632.04</v>
      </c>
      <c r="H99" s="253" t="n">
        <f aca="false">$B99*E99</f>
        <v>687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6.3</v>
      </c>
      <c r="D100" s="250" t="n">
        <f aca="false">+$D$10</f>
        <v>6.9</v>
      </c>
      <c r="E100" s="259" t="n">
        <f aca="false">+$E$10</f>
        <v>7.5</v>
      </c>
      <c r="F100" s="251" t="n">
        <f aca="false">$B100*C100</f>
        <v>579.6</v>
      </c>
      <c r="G100" s="252" t="n">
        <f aca="false">$B100*D100</f>
        <v>634.8</v>
      </c>
      <c r="H100" s="253" t="n">
        <f aca="false">$B100*E100</f>
        <v>690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6.3</v>
      </c>
      <c r="D101" s="250" t="n">
        <f aca="false">+$D$10</f>
        <v>6.9</v>
      </c>
      <c r="E101" s="259" t="n">
        <f aca="false">+$E$10</f>
        <v>7.5</v>
      </c>
      <c r="F101" s="251" t="n">
        <f aca="false">$B101*C101</f>
        <v>582.12</v>
      </c>
      <c r="G101" s="252" t="n">
        <f aca="false">$B101*D101</f>
        <v>637.56</v>
      </c>
      <c r="H101" s="253" t="n">
        <f aca="false">$B101*E101</f>
        <v>693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6.3</v>
      </c>
      <c r="D102" s="250" t="n">
        <f aca="false">+$D$10</f>
        <v>6.9</v>
      </c>
      <c r="E102" s="259" t="n">
        <f aca="false">+$E$10</f>
        <v>7.5</v>
      </c>
      <c r="F102" s="251" t="n">
        <f aca="false">$B102*C102</f>
        <v>584.64</v>
      </c>
      <c r="G102" s="252" t="n">
        <f aca="false">$B102*D102</f>
        <v>640.32</v>
      </c>
      <c r="H102" s="253" t="n">
        <f aca="false">$B102*E102</f>
        <v>696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6.3</v>
      </c>
      <c r="D103" s="250" t="n">
        <f aca="false">+$D$10</f>
        <v>6.9</v>
      </c>
      <c r="E103" s="259" t="n">
        <f aca="false">+$E$10</f>
        <v>7.5</v>
      </c>
      <c r="F103" s="251" t="n">
        <f aca="false">$B103*C103</f>
        <v>587.16</v>
      </c>
      <c r="G103" s="252" t="n">
        <f aca="false">$B103*D103</f>
        <v>643.08</v>
      </c>
      <c r="H103" s="253" t="n">
        <f aca="false">$B103*E103</f>
        <v>699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6.3</v>
      </c>
      <c r="D104" s="250" t="n">
        <f aca="false">+$D$10</f>
        <v>6.9</v>
      </c>
      <c r="E104" s="259" t="n">
        <f aca="false">+$E$10</f>
        <v>7.5</v>
      </c>
      <c r="F104" s="251" t="n">
        <f aca="false">$B104*C104</f>
        <v>589.68</v>
      </c>
      <c r="G104" s="252" t="n">
        <f aca="false">$B104*D104</f>
        <v>645.84</v>
      </c>
      <c r="H104" s="253" t="n">
        <f aca="false">$B104*E104</f>
        <v>702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6.3</v>
      </c>
      <c r="D105" s="250" t="n">
        <f aca="false">+$D$10</f>
        <v>6.9</v>
      </c>
      <c r="E105" s="259" t="n">
        <f aca="false">+$E$10</f>
        <v>7.5</v>
      </c>
      <c r="F105" s="251" t="n">
        <f aca="false">$B105*C105</f>
        <v>592.2</v>
      </c>
      <c r="G105" s="252" t="n">
        <f aca="false">$B105*D105</f>
        <v>648.6</v>
      </c>
      <c r="H105" s="253" t="n">
        <f aca="false">$B105*E105</f>
        <v>705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6.3</v>
      </c>
      <c r="D106" s="250" t="n">
        <f aca="false">+$D$10</f>
        <v>6.9</v>
      </c>
      <c r="E106" s="259" t="n">
        <f aca="false">+$E$10</f>
        <v>7.5</v>
      </c>
      <c r="F106" s="251" t="n">
        <f aca="false">$B106*C106</f>
        <v>594.72</v>
      </c>
      <c r="G106" s="252" t="n">
        <f aca="false">$B106*D106</f>
        <v>651.36</v>
      </c>
      <c r="H106" s="253" t="n">
        <f aca="false">$B106*E106</f>
        <v>708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6.3</v>
      </c>
      <c r="D107" s="250" t="n">
        <f aca="false">+$D$10</f>
        <v>6.9</v>
      </c>
      <c r="E107" s="259" t="n">
        <f aca="false">+$E$10</f>
        <v>7.5</v>
      </c>
      <c r="F107" s="251" t="n">
        <f aca="false">$B107*C107</f>
        <v>597.24</v>
      </c>
      <c r="G107" s="252" t="n">
        <f aca="false">$B107*D107</f>
        <v>654.12</v>
      </c>
      <c r="H107" s="253" t="n">
        <f aca="false">$B107*E107</f>
        <v>711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6.3</v>
      </c>
      <c r="D108" s="250" t="n">
        <f aca="false">+$D$10</f>
        <v>6.9</v>
      </c>
      <c r="E108" s="259" t="n">
        <f aca="false">+$E$10</f>
        <v>7.5</v>
      </c>
      <c r="F108" s="251" t="n">
        <f aca="false">$B108*C108</f>
        <v>599.76</v>
      </c>
      <c r="G108" s="252" t="n">
        <f aca="false">$B108*D108</f>
        <v>656.88</v>
      </c>
      <c r="H108" s="253" t="n">
        <f aca="false">$B108*E108</f>
        <v>714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6.3</v>
      </c>
      <c r="D109" s="250" t="n">
        <f aca="false">+$D$10</f>
        <v>6.9</v>
      </c>
      <c r="E109" s="259" t="n">
        <f aca="false">+$E$10</f>
        <v>7.5</v>
      </c>
      <c r="F109" s="251" t="n">
        <f aca="false">$B109*C109</f>
        <v>602.28</v>
      </c>
      <c r="G109" s="252" t="n">
        <f aca="false">$B109*D109</f>
        <v>659.64</v>
      </c>
      <c r="H109" s="253" t="n">
        <f aca="false">$B109*E109</f>
        <v>717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6.3</v>
      </c>
      <c r="D110" s="250" t="n">
        <f aca="false">+$D$10</f>
        <v>6.9</v>
      </c>
      <c r="E110" s="259" t="n">
        <f aca="false">+$E$10</f>
        <v>7.5</v>
      </c>
      <c r="F110" s="251" t="n">
        <f aca="false">$B110*C110</f>
        <v>604.8</v>
      </c>
      <c r="G110" s="252" t="n">
        <f aca="false">$B110*D110</f>
        <v>662.4</v>
      </c>
      <c r="H110" s="253" t="n">
        <f aca="false">$B110*E110</f>
        <v>720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6.3</v>
      </c>
      <c r="D111" s="250" t="n">
        <f aca="false">+$D$10</f>
        <v>6.9</v>
      </c>
      <c r="E111" s="259" t="n">
        <f aca="false">+$E$10</f>
        <v>7.5</v>
      </c>
      <c r="F111" s="251" t="n">
        <f aca="false">$B111*C111</f>
        <v>607.32</v>
      </c>
      <c r="G111" s="252" t="n">
        <f aca="false">$B111*D111</f>
        <v>665.16</v>
      </c>
      <c r="H111" s="253" t="n">
        <f aca="false">$B111*E111</f>
        <v>723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6.3</v>
      </c>
      <c r="D112" s="250" t="n">
        <f aca="false">+$D$10</f>
        <v>6.9</v>
      </c>
      <c r="E112" s="259" t="n">
        <f aca="false">+$E$10</f>
        <v>7.5</v>
      </c>
      <c r="F112" s="251" t="n">
        <f aca="false">$B112*C112</f>
        <v>609.84</v>
      </c>
      <c r="G112" s="252" t="n">
        <f aca="false">$B112*D112</f>
        <v>667.92</v>
      </c>
      <c r="H112" s="253" t="n">
        <f aca="false">$B112*E112</f>
        <v>726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6.3</v>
      </c>
      <c r="D113" s="250" t="n">
        <f aca="false">+$D$10</f>
        <v>6.9</v>
      </c>
      <c r="E113" s="259" t="n">
        <f aca="false">+$E$10</f>
        <v>7.5</v>
      </c>
      <c r="F113" s="251" t="n">
        <f aca="false">$B113*C113</f>
        <v>612.36</v>
      </c>
      <c r="G113" s="252" t="n">
        <f aca="false">$B113*D113</f>
        <v>670.68</v>
      </c>
      <c r="H113" s="253" t="n">
        <f aca="false">$B113*E113</f>
        <v>729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6.3</v>
      </c>
      <c r="D114" s="250" t="n">
        <f aca="false">+$D$10</f>
        <v>6.9</v>
      </c>
      <c r="E114" s="259" t="n">
        <f aca="false">+$E$10</f>
        <v>7.5</v>
      </c>
      <c r="F114" s="251" t="n">
        <f aca="false">$B114*C114</f>
        <v>614.88</v>
      </c>
      <c r="G114" s="252" t="n">
        <f aca="false">$B114*D114</f>
        <v>673.44</v>
      </c>
      <c r="H114" s="253" t="n">
        <f aca="false">$B114*E114</f>
        <v>732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6.3</v>
      </c>
      <c r="D115" s="250" t="n">
        <f aca="false">+$D$10</f>
        <v>6.9</v>
      </c>
      <c r="E115" s="259" t="n">
        <f aca="false">+$E$10</f>
        <v>7.5</v>
      </c>
      <c r="F115" s="251" t="n">
        <f aca="false">$B115*C115</f>
        <v>617.4</v>
      </c>
      <c r="G115" s="252" t="n">
        <f aca="false">$B115*D115</f>
        <v>676.2</v>
      </c>
      <c r="H115" s="253" t="n">
        <f aca="false">$B115*E115</f>
        <v>735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6.3</v>
      </c>
      <c r="D116" s="250" t="n">
        <f aca="false">+$D$10</f>
        <v>6.9</v>
      </c>
      <c r="E116" s="259" t="n">
        <f aca="false">+$E$10</f>
        <v>7.5</v>
      </c>
      <c r="F116" s="251" t="n">
        <f aca="false">$B116*C116</f>
        <v>619.92</v>
      </c>
      <c r="G116" s="252" t="n">
        <f aca="false">$B116*D116</f>
        <v>678.96</v>
      </c>
      <c r="H116" s="253" t="n">
        <f aca="false">$B116*E116</f>
        <v>738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6.3</v>
      </c>
      <c r="D117" s="250" t="n">
        <f aca="false">+$D$10</f>
        <v>6.9</v>
      </c>
      <c r="E117" s="259" t="n">
        <f aca="false">+$E$10</f>
        <v>7.5</v>
      </c>
      <c r="F117" s="251" t="n">
        <f aca="false">$B117*C117</f>
        <v>622.44</v>
      </c>
      <c r="G117" s="252" t="n">
        <f aca="false">$B117*D117</f>
        <v>681.72</v>
      </c>
      <c r="H117" s="253" t="n">
        <f aca="false">$B117*E117</f>
        <v>741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6.3</v>
      </c>
      <c r="D118" s="250" t="n">
        <f aca="false">+$D$10</f>
        <v>6.9</v>
      </c>
      <c r="E118" s="259" t="n">
        <f aca="false">+$E$10</f>
        <v>7.5</v>
      </c>
      <c r="F118" s="251" t="n">
        <f aca="false">$B118*C118</f>
        <v>624.96</v>
      </c>
      <c r="G118" s="252" t="n">
        <f aca="false">$B118*D118</f>
        <v>684.48</v>
      </c>
      <c r="H118" s="253" t="n">
        <f aca="false">$B118*E118</f>
        <v>744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6.3</v>
      </c>
      <c r="D119" s="250" t="n">
        <f aca="false">+$D$10</f>
        <v>6.9</v>
      </c>
      <c r="E119" s="259" t="n">
        <f aca="false">+$E$10</f>
        <v>7.5</v>
      </c>
      <c r="F119" s="251" t="n">
        <f aca="false">$B119*C119</f>
        <v>627.48</v>
      </c>
      <c r="G119" s="252" t="n">
        <f aca="false">$B119*D119</f>
        <v>687.24</v>
      </c>
      <c r="H119" s="253" t="n">
        <f aca="false">$B119*E119</f>
        <v>747</v>
      </c>
    </row>
    <row r="120" s="261" customFormat="tru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6.3</v>
      </c>
      <c r="D120" s="250" t="n">
        <f aca="false">+$D$10</f>
        <v>6.9</v>
      </c>
      <c r="E120" s="259" t="n">
        <f aca="false">+$E$10</f>
        <v>7.5</v>
      </c>
      <c r="F120" s="251" t="n">
        <f aca="false">$B120*C120</f>
        <v>630</v>
      </c>
      <c r="G120" s="252" t="n">
        <f aca="false">$B120*D120</f>
        <v>690</v>
      </c>
      <c r="H120" s="253" t="n">
        <f aca="false">$B120*E120</f>
        <v>750</v>
      </c>
      <c r="I120" s="260"/>
      <c r="J120" s="260"/>
      <c r="K120" s="260"/>
    </row>
    <row r="121" s="261" customFormat="tru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6.3</v>
      </c>
      <c r="D121" s="250" t="n">
        <f aca="false">+$D$10</f>
        <v>6.9</v>
      </c>
      <c r="E121" s="259" t="n">
        <f aca="false">+$E$10</f>
        <v>7.5</v>
      </c>
      <c r="F121" s="251" t="n">
        <f aca="false">$B121*C121</f>
        <v>632.52</v>
      </c>
      <c r="G121" s="252" t="n">
        <f aca="false">$B121*D121</f>
        <v>692.76</v>
      </c>
      <c r="H121" s="253" t="n">
        <f aca="false">$B121*E121</f>
        <v>753</v>
      </c>
      <c r="I121" s="260"/>
      <c r="J121" s="260"/>
      <c r="K121" s="260"/>
    </row>
    <row r="122" s="261" customFormat="tru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6.3</v>
      </c>
      <c r="D122" s="250" t="n">
        <f aca="false">+$D$10</f>
        <v>6.9</v>
      </c>
      <c r="E122" s="259" t="n">
        <f aca="false">+$E$10</f>
        <v>7.5</v>
      </c>
      <c r="F122" s="251" t="n">
        <f aca="false">$B122*C122</f>
        <v>635.04</v>
      </c>
      <c r="G122" s="252" t="n">
        <f aca="false">$B122*D122</f>
        <v>695.52</v>
      </c>
      <c r="H122" s="253" t="n">
        <f aca="false">$B122*E122</f>
        <v>756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6.3</v>
      </c>
      <c r="D123" s="250" t="n">
        <f aca="false">+$D$10</f>
        <v>6.9</v>
      </c>
      <c r="E123" s="259" t="n">
        <f aca="false">+$E$10</f>
        <v>7.5</v>
      </c>
      <c r="F123" s="251" t="n">
        <f aca="false">$B123*C123</f>
        <v>637.56</v>
      </c>
      <c r="G123" s="252" t="n">
        <f aca="false">$B123*D123</f>
        <v>698.28</v>
      </c>
      <c r="H123" s="253" t="n">
        <f aca="false">$B123*E123</f>
        <v>759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6.3</v>
      </c>
      <c r="D124" s="250" t="n">
        <f aca="false">+$D$10</f>
        <v>6.9</v>
      </c>
      <c r="E124" s="259" t="n">
        <f aca="false">+$E$10</f>
        <v>7.5</v>
      </c>
      <c r="F124" s="251" t="n">
        <f aca="false">$B124*C124</f>
        <v>640.08</v>
      </c>
      <c r="G124" s="252" t="n">
        <f aca="false">$B124*D124</f>
        <v>701.04</v>
      </c>
      <c r="H124" s="253" t="n">
        <f aca="false">$B124*E124</f>
        <v>762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6.3</v>
      </c>
      <c r="D125" s="250" t="n">
        <f aca="false">+$D$10</f>
        <v>6.9</v>
      </c>
      <c r="E125" s="259" t="n">
        <f aca="false">+$E$10</f>
        <v>7.5</v>
      </c>
      <c r="F125" s="251" t="n">
        <f aca="false">$B125*C125</f>
        <v>642.6</v>
      </c>
      <c r="G125" s="252" t="n">
        <f aca="false">$B125*D125</f>
        <v>703.8</v>
      </c>
      <c r="H125" s="253" t="n">
        <f aca="false">$B125*E125</f>
        <v>765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6.3</v>
      </c>
      <c r="D126" s="250" t="n">
        <f aca="false">+$D$10</f>
        <v>6.9</v>
      </c>
      <c r="E126" s="259" t="n">
        <f aca="false">+$E$10</f>
        <v>7.5</v>
      </c>
      <c r="F126" s="251" t="n">
        <f aca="false">$B126*C126</f>
        <v>645.12</v>
      </c>
      <c r="G126" s="252" t="n">
        <f aca="false">$B126*D126</f>
        <v>706.56</v>
      </c>
      <c r="H126" s="253" t="n">
        <f aca="false">$B126*E126</f>
        <v>768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6.3</v>
      </c>
      <c r="D127" s="250" t="n">
        <f aca="false">+$D$10</f>
        <v>6.9</v>
      </c>
      <c r="E127" s="259" t="n">
        <f aca="false">+$E$10</f>
        <v>7.5</v>
      </c>
      <c r="F127" s="251" t="n">
        <f aca="false">$B127*C127</f>
        <v>647.64</v>
      </c>
      <c r="G127" s="252" t="n">
        <f aca="false">$B127*D127</f>
        <v>709.32</v>
      </c>
      <c r="H127" s="253" t="n">
        <f aca="false">$B127*E127</f>
        <v>771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6.3</v>
      </c>
      <c r="D128" s="250" t="n">
        <f aca="false">+$D$10</f>
        <v>6.9</v>
      </c>
      <c r="E128" s="259" t="n">
        <f aca="false">+$E$10</f>
        <v>7.5</v>
      </c>
      <c r="F128" s="251" t="n">
        <f aca="false">$B128*C128</f>
        <v>650.16</v>
      </c>
      <c r="G128" s="252" t="n">
        <f aca="false">$B128*D128</f>
        <v>712.08</v>
      </c>
      <c r="H128" s="253" t="n">
        <f aca="false">$B128*E128</f>
        <v>774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6.3</v>
      </c>
      <c r="D129" s="250" t="n">
        <f aca="false">+$D$10</f>
        <v>6.9</v>
      </c>
      <c r="E129" s="259" t="n">
        <f aca="false">+$E$10</f>
        <v>7.5</v>
      </c>
      <c r="F129" s="251" t="n">
        <f aca="false">$B129*C129</f>
        <v>652.68</v>
      </c>
      <c r="G129" s="252" t="n">
        <f aca="false">$B129*D129</f>
        <v>714.84</v>
      </c>
      <c r="H129" s="253" t="n">
        <f aca="false">$B129*E129</f>
        <v>777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6.3</v>
      </c>
      <c r="D130" s="250" t="n">
        <f aca="false">+$D$10</f>
        <v>6.9</v>
      </c>
      <c r="E130" s="259" t="n">
        <f aca="false">+$E$10</f>
        <v>7.5</v>
      </c>
      <c r="F130" s="251" t="n">
        <f aca="false">$B130*C130</f>
        <v>655.2</v>
      </c>
      <c r="G130" s="252" t="n">
        <f aca="false">$B130*D130</f>
        <v>717.6</v>
      </c>
      <c r="H130" s="253" t="n">
        <f aca="false">$B130*E130</f>
        <v>780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6.3</v>
      </c>
      <c r="D131" s="250" t="n">
        <f aca="false">+$D$10</f>
        <v>6.9</v>
      </c>
      <c r="E131" s="259" t="n">
        <f aca="false">+$E$10</f>
        <v>7.5</v>
      </c>
      <c r="F131" s="251" t="n">
        <f aca="false">$B131*C131</f>
        <v>657.72</v>
      </c>
      <c r="G131" s="252" t="n">
        <f aca="false">$B131*D131</f>
        <v>720.36</v>
      </c>
      <c r="H131" s="253" t="n">
        <f aca="false">$B131*E131</f>
        <v>783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6.3</v>
      </c>
      <c r="D132" s="250" t="n">
        <f aca="false">+$D$10</f>
        <v>6.9</v>
      </c>
      <c r="E132" s="259" t="n">
        <f aca="false">+$E$10</f>
        <v>7.5</v>
      </c>
      <c r="F132" s="251" t="n">
        <f aca="false">$B132*C132</f>
        <v>660.24</v>
      </c>
      <c r="G132" s="252" t="n">
        <f aca="false">$B132*D132</f>
        <v>723.12</v>
      </c>
      <c r="H132" s="253" t="n">
        <f aca="false">$B132*E132</f>
        <v>786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6.3</v>
      </c>
      <c r="D133" s="250" t="n">
        <f aca="false">+$D$10</f>
        <v>6.9</v>
      </c>
      <c r="E133" s="259" t="n">
        <f aca="false">+$E$10</f>
        <v>7.5</v>
      </c>
      <c r="F133" s="251" t="n">
        <f aca="false">$B133*C133</f>
        <v>662.76</v>
      </c>
      <c r="G133" s="252" t="n">
        <f aca="false">$B133*D133</f>
        <v>725.88</v>
      </c>
      <c r="H133" s="253" t="n">
        <f aca="false">$B133*E133</f>
        <v>789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6.3</v>
      </c>
      <c r="D134" s="250" t="n">
        <f aca="false">+$D$10</f>
        <v>6.9</v>
      </c>
      <c r="E134" s="259" t="n">
        <f aca="false">+$E$10</f>
        <v>7.5</v>
      </c>
      <c r="F134" s="251" t="n">
        <f aca="false">$B134*C134</f>
        <v>665.28</v>
      </c>
      <c r="G134" s="252" t="n">
        <f aca="false">$B134*D134</f>
        <v>728.64</v>
      </c>
      <c r="H134" s="253" t="n">
        <f aca="false">$B134*E134</f>
        <v>792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6.3</v>
      </c>
      <c r="D135" s="250" t="n">
        <f aca="false">+$D$10</f>
        <v>6.9</v>
      </c>
      <c r="E135" s="259" t="n">
        <f aca="false">+$E$10</f>
        <v>7.5</v>
      </c>
      <c r="F135" s="251" t="n">
        <f aca="false">$B135*C135</f>
        <v>667.8</v>
      </c>
      <c r="G135" s="252" t="n">
        <f aca="false">$B135*D135</f>
        <v>731.4</v>
      </c>
      <c r="H135" s="253" t="n">
        <f aca="false">$B135*E135</f>
        <v>795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6.3</v>
      </c>
      <c r="D136" s="250" t="n">
        <f aca="false">+$D$10</f>
        <v>6.9</v>
      </c>
      <c r="E136" s="235" t="n">
        <f aca="false">+$E$10</f>
        <v>7.5</v>
      </c>
      <c r="F136" s="251" t="n">
        <f aca="false">$B136*C136</f>
        <v>670.32</v>
      </c>
      <c r="G136" s="252" t="n">
        <f aca="false">$B136*D136</f>
        <v>734.16</v>
      </c>
      <c r="H136" s="253" t="n">
        <f aca="false">$B136*E136</f>
        <v>798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6.3</v>
      </c>
      <c r="D137" s="250" t="n">
        <f aca="false">+$D$10</f>
        <v>6.9</v>
      </c>
      <c r="E137" s="235" t="n">
        <f aca="false">+$E$10</f>
        <v>7.5</v>
      </c>
      <c r="F137" s="251" t="n">
        <f aca="false">$B137*C137</f>
        <v>672.84</v>
      </c>
      <c r="G137" s="252" t="n">
        <f aca="false">$B137*D137</f>
        <v>736.92</v>
      </c>
      <c r="H137" s="253" t="n">
        <f aca="false">$B137*E137</f>
        <v>801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6.3</v>
      </c>
      <c r="D138" s="250" t="n">
        <f aca="false">+$D$10</f>
        <v>6.9</v>
      </c>
      <c r="E138" s="235" t="n">
        <f aca="false">+$E$10</f>
        <v>7.5</v>
      </c>
      <c r="F138" s="251" t="n">
        <f aca="false">$B138*C138</f>
        <v>675.36</v>
      </c>
      <c r="G138" s="252" t="n">
        <f aca="false">$B138*D138</f>
        <v>739.68</v>
      </c>
      <c r="H138" s="253" t="n">
        <f aca="false">$B138*E138</f>
        <v>804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6.3</v>
      </c>
      <c r="D139" s="250" t="n">
        <f aca="false">+$D$10</f>
        <v>6.9</v>
      </c>
      <c r="E139" s="235" t="n">
        <f aca="false">+$E$10</f>
        <v>7.5</v>
      </c>
      <c r="F139" s="251" t="n">
        <f aca="false">$B139*C139</f>
        <v>677.88</v>
      </c>
      <c r="G139" s="252" t="n">
        <f aca="false">$B139*D139</f>
        <v>742.44</v>
      </c>
      <c r="H139" s="253" t="n">
        <f aca="false">$B139*E139</f>
        <v>807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6.3</v>
      </c>
      <c r="D140" s="250" t="n">
        <f aca="false">+$D$10</f>
        <v>6.9</v>
      </c>
      <c r="E140" s="235" t="n">
        <f aca="false">+$E$10</f>
        <v>7.5</v>
      </c>
      <c r="F140" s="251" t="n">
        <f aca="false">$B140*C140</f>
        <v>680.4</v>
      </c>
      <c r="G140" s="252" t="n">
        <f aca="false">$B140*D140</f>
        <v>745.2</v>
      </c>
      <c r="H140" s="253" t="n">
        <f aca="false">$B140*E140</f>
        <v>810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6.3</v>
      </c>
      <c r="D141" s="250" t="n">
        <f aca="false">+$D$10</f>
        <v>6.9</v>
      </c>
      <c r="E141" s="235" t="n">
        <f aca="false">+$E$10</f>
        <v>7.5</v>
      </c>
      <c r="F141" s="251" t="n">
        <f aca="false">$B141*C141</f>
        <v>682.92</v>
      </c>
      <c r="G141" s="252" t="n">
        <f aca="false">$B141*D141</f>
        <v>747.96</v>
      </c>
      <c r="H141" s="253" t="n">
        <f aca="false">$B141*E141</f>
        <v>813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6.3</v>
      </c>
      <c r="D142" s="250" t="n">
        <f aca="false">+$D$10</f>
        <v>6.9</v>
      </c>
      <c r="E142" s="235" t="n">
        <f aca="false">+$E$10</f>
        <v>7.5</v>
      </c>
      <c r="F142" s="251" t="n">
        <f aca="false">$B142*C142</f>
        <v>685.44</v>
      </c>
      <c r="G142" s="252" t="n">
        <f aca="false">$B142*D142</f>
        <v>750.72</v>
      </c>
      <c r="H142" s="253" t="n">
        <f aca="false">$B142*E142</f>
        <v>816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6.3</v>
      </c>
      <c r="D143" s="250" t="n">
        <f aca="false">+$D$10</f>
        <v>6.9</v>
      </c>
      <c r="E143" s="235" t="n">
        <f aca="false">+$E$10</f>
        <v>7.5</v>
      </c>
      <c r="F143" s="251" t="n">
        <f aca="false">$B143*C143</f>
        <v>687.96</v>
      </c>
      <c r="G143" s="252" t="n">
        <f aca="false">$B143*D143</f>
        <v>753.48</v>
      </c>
      <c r="H143" s="253" t="n">
        <f aca="false">$B143*E143</f>
        <v>819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6.3</v>
      </c>
      <c r="D144" s="250" t="n">
        <f aca="false">+$D$10</f>
        <v>6.9</v>
      </c>
      <c r="E144" s="235" t="n">
        <f aca="false">+$E$10</f>
        <v>7.5</v>
      </c>
      <c r="F144" s="251" t="n">
        <f aca="false">$B144*C144</f>
        <v>690.48</v>
      </c>
      <c r="G144" s="252" t="n">
        <f aca="false">$B144*D144</f>
        <v>756.24</v>
      </c>
      <c r="H144" s="253" t="n">
        <f aca="false">$B144*E144</f>
        <v>822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6.3</v>
      </c>
      <c r="D145" s="250" t="n">
        <f aca="false">+$D$10</f>
        <v>6.9</v>
      </c>
      <c r="E145" s="235" t="n">
        <f aca="false">+$E$10</f>
        <v>7.5</v>
      </c>
      <c r="F145" s="251" t="n">
        <f aca="false">$B145*C145</f>
        <v>693</v>
      </c>
      <c r="G145" s="252" t="n">
        <f aca="false">$B145*D145</f>
        <v>759</v>
      </c>
      <c r="H145" s="253" t="n">
        <f aca="false">$B145*E145</f>
        <v>825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6.3</v>
      </c>
      <c r="D146" s="250" t="n">
        <f aca="false">+$D$10</f>
        <v>6.9</v>
      </c>
      <c r="E146" s="235" t="n">
        <f aca="false">+$E$10</f>
        <v>7.5</v>
      </c>
      <c r="F146" s="251" t="n">
        <f aca="false">$B146*C146</f>
        <v>695.52</v>
      </c>
      <c r="G146" s="252" t="n">
        <f aca="false">$B146*D146</f>
        <v>761.76</v>
      </c>
      <c r="H146" s="253" t="n">
        <f aca="false">$B146*E146</f>
        <v>828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6.3</v>
      </c>
      <c r="D147" s="250" t="n">
        <f aca="false">+$D$10</f>
        <v>6.9</v>
      </c>
      <c r="E147" s="235" t="n">
        <f aca="false">+$E$10</f>
        <v>7.5</v>
      </c>
      <c r="F147" s="251" t="n">
        <f aca="false">$B147*C147</f>
        <v>698.04</v>
      </c>
      <c r="G147" s="252" t="n">
        <f aca="false">$B147*D147</f>
        <v>764.52</v>
      </c>
      <c r="H147" s="253" t="n">
        <f aca="false">$B147*E147</f>
        <v>831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6.3</v>
      </c>
      <c r="D148" s="250" t="n">
        <f aca="false">+$D$10</f>
        <v>6.9</v>
      </c>
      <c r="E148" s="235" t="n">
        <f aca="false">+$E$10</f>
        <v>7.5</v>
      </c>
      <c r="F148" s="251" t="n">
        <f aca="false">$B148*C148</f>
        <v>700.56</v>
      </c>
      <c r="G148" s="252" t="n">
        <f aca="false">$B148*D148</f>
        <v>767.28</v>
      </c>
      <c r="H148" s="253" t="n">
        <f aca="false">$B148*E148</f>
        <v>834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6.3</v>
      </c>
      <c r="D149" s="250" t="n">
        <f aca="false">+$D$10</f>
        <v>6.9</v>
      </c>
      <c r="E149" s="235" t="n">
        <f aca="false">+$E$10</f>
        <v>7.5</v>
      </c>
      <c r="F149" s="251" t="n">
        <f aca="false">$B149*C149</f>
        <v>703.08</v>
      </c>
      <c r="G149" s="252" t="n">
        <f aca="false">$B149*D149</f>
        <v>770.04</v>
      </c>
      <c r="H149" s="253" t="n">
        <f aca="false">$B149*E149</f>
        <v>837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6.3</v>
      </c>
      <c r="D150" s="250" t="n">
        <f aca="false">+$D$10</f>
        <v>6.9</v>
      </c>
      <c r="E150" s="235" t="n">
        <f aca="false">+$E$10</f>
        <v>7.5</v>
      </c>
      <c r="F150" s="251" t="n">
        <f aca="false">$B150*C150</f>
        <v>705.6</v>
      </c>
      <c r="G150" s="252" t="n">
        <f aca="false">$B150*D150</f>
        <v>772.8</v>
      </c>
      <c r="H150" s="253" t="n">
        <f aca="false">$B150*E150</f>
        <v>840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6.3</v>
      </c>
      <c r="D151" s="250" t="n">
        <f aca="false">+$D$10</f>
        <v>6.9</v>
      </c>
      <c r="E151" s="235" t="n">
        <f aca="false">+$E$10</f>
        <v>7.5</v>
      </c>
      <c r="F151" s="251" t="n">
        <f aca="false">$B151*C151</f>
        <v>708.12</v>
      </c>
      <c r="G151" s="252" t="n">
        <f aca="false">$B151*D151</f>
        <v>775.56</v>
      </c>
      <c r="H151" s="253" t="n">
        <f aca="false">$B151*E151</f>
        <v>843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6.3</v>
      </c>
      <c r="D152" s="250" t="n">
        <f aca="false">+$D$10</f>
        <v>6.9</v>
      </c>
      <c r="E152" s="235" t="n">
        <f aca="false">+$E$10</f>
        <v>7.5</v>
      </c>
      <c r="F152" s="251" t="n">
        <f aca="false">$B152*C152</f>
        <v>710.64</v>
      </c>
      <c r="G152" s="252" t="n">
        <f aca="false">$B152*D152</f>
        <v>778.32</v>
      </c>
      <c r="H152" s="253" t="n">
        <f aca="false">$B152*E152</f>
        <v>846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6.3</v>
      </c>
      <c r="D153" s="250" t="n">
        <f aca="false">+$D$10</f>
        <v>6.9</v>
      </c>
      <c r="E153" s="235" t="n">
        <f aca="false">+$E$10</f>
        <v>7.5</v>
      </c>
      <c r="F153" s="251" t="n">
        <f aca="false">$B153*C153</f>
        <v>713.16</v>
      </c>
      <c r="G153" s="252" t="n">
        <f aca="false">$B153*D153</f>
        <v>781.08</v>
      </c>
      <c r="H153" s="253" t="n">
        <f aca="false">$B153*E153</f>
        <v>849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6.3</v>
      </c>
      <c r="D154" s="250" t="n">
        <f aca="false">+$D$10</f>
        <v>6.9</v>
      </c>
      <c r="E154" s="235" t="n">
        <f aca="false">+$E$10</f>
        <v>7.5</v>
      </c>
      <c r="F154" s="251" t="n">
        <f aca="false">$B154*C154</f>
        <v>715.68</v>
      </c>
      <c r="G154" s="252" t="n">
        <f aca="false">$B154*D154</f>
        <v>783.84</v>
      </c>
      <c r="H154" s="253" t="n">
        <f aca="false">$B154*E154</f>
        <v>852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6.3</v>
      </c>
      <c r="D155" s="250" t="n">
        <f aca="false">+$D$10</f>
        <v>6.9</v>
      </c>
      <c r="E155" s="235" t="n">
        <f aca="false">+$E$10</f>
        <v>7.5</v>
      </c>
      <c r="F155" s="251" t="n">
        <f aca="false">$B155*C155</f>
        <v>718.2</v>
      </c>
      <c r="G155" s="252" t="n">
        <f aca="false">$B155*D155</f>
        <v>786.6</v>
      </c>
      <c r="H155" s="253" t="n">
        <f aca="false">$B155*E155</f>
        <v>855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6.3</v>
      </c>
      <c r="D156" s="250" t="n">
        <f aca="false">+$D$10</f>
        <v>6.9</v>
      </c>
      <c r="E156" s="235" t="n">
        <f aca="false">+$E$10</f>
        <v>7.5</v>
      </c>
      <c r="F156" s="251" t="n">
        <f aca="false">$B156*C156</f>
        <v>720.72</v>
      </c>
      <c r="G156" s="252" t="n">
        <f aca="false">$B156*D156</f>
        <v>789.36</v>
      </c>
      <c r="H156" s="253" t="n">
        <f aca="false">$B156*E156</f>
        <v>858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6.3</v>
      </c>
      <c r="D157" s="250" t="n">
        <f aca="false">+$D$10</f>
        <v>6.9</v>
      </c>
      <c r="E157" s="235" t="n">
        <f aca="false">+$E$10</f>
        <v>7.5</v>
      </c>
      <c r="F157" s="251" t="n">
        <f aca="false">$B157*C157</f>
        <v>723.24</v>
      </c>
      <c r="G157" s="252" t="n">
        <f aca="false">$B157*D157</f>
        <v>792.12</v>
      </c>
      <c r="H157" s="253" t="n">
        <f aca="false">$B157*E157</f>
        <v>861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6.3</v>
      </c>
      <c r="D158" s="250" t="n">
        <f aca="false">+$D$10</f>
        <v>6.9</v>
      </c>
      <c r="E158" s="235" t="n">
        <f aca="false">+$E$10</f>
        <v>7.5</v>
      </c>
      <c r="F158" s="251" t="n">
        <f aca="false">$B158*C158</f>
        <v>725.76</v>
      </c>
      <c r="G158" s="252" t="n">
        <f aca="false">$B158*D158</f>
        <v>794.88</v>
      </c>
      <c r="H158" s="253" t="n">
        <f aca="false">$B158*E158</f>
        <v>864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6.3</v>
      </c>
      <c r="D159" s="250" t="n">
        <f aca="false">+$D$10</f>
        <v>6.9</v>
      </c>
      <c r="E159" s="235" t="n">
        <f aca="false">+$E$10</f>
        <v>7.5</v>
      </c>
      <c r="F159" s="251" t="n">
        <f aca="false">$B159*C159</f>
        <v>728.28</v>
      </c>
      <c r="G159" s="252" t="n">
        <f aca="false">$B159*D159</f>
        <v>797.64</v>
      </c>
      <c r="H159" s="253" t="n">
        <f aca="false">$B159*E159</f>
        <v>867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6.3</v>
      </c>
      <c r="D160" s="250" t="n">
        <f aca="false">+$D$10</f>
        <v>6.9</v>
      </c>
      <c r="E160" s="235" t="n">
        <f aca="false">+$E$10</f>
        <v>7.5</v>
      </c>
      <c r="F160" s="251" t="n">
        <f aca="false">$B160*C160</f>
        <v>730.8</v>
      </c>
      <c r="G160" s="252" t="n">
        <f aca="false">$B160*D160</f>
        <v>800.4</v>
      </c>
      <c r="H160" s="253" t="n">
        <f aca="false">$B160*E160</f>
        <v>870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6.3</v>
      </c>
      <c r="D161" s="250" t="n">
        <f aca="false">+$D$10</f>
        <v>6.9</v>
      </c>
      <c r="E161" s="235" t="n">
        <f aca="false">+$E$10</f>
        <v>7.5</v>
      </c>
      <c r="F161" s="251" t="n">
        <f aca="false">$B161*C161</f>
        <v>733.32</v>
      </c>
      <c r="G161" s="252" t="n">
        <f aca="false">$B161*D161</f>
        <v>803.16</v>
      </c>
      <c r="H161" s="253" t="n">
        <f aca="false">$B161*E161</f>
        <v>873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6.3</v>
      </c>
      <c r="D162" s="250" t="n">
        <f aca="false">+$D$10</f>
        <v>6.9</v>
      </c>
      <c r="E162" s="235" t="n">
        <f aca="false">+$E$10</f>
        <v>7.5</v>
      </c>
      <c r="F162" s="251" t="n">
        <f aca="false">$B162*C162</f>
        <v>735.84</v>
      </c>
      <c r="G162" s="252" t="n">
        <f aca="false">$B162*D162</f>
        <v>805.92</v>
      </c>
      <c r="H162" s="253" t="n">
        <f aca="false">$B162*E162</f>
        <v>876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6.3</v>
      </c>
      <c r="D163" s="250" t="n">
        <f aca="false">+$D$10</f>
        <v>6.9</v>
      </c>
      <c r="E163" s="235" t="n">
        <f aca="false">+$E$10</f>
        <v>7.5</v>
      </c>
      <c r="F163" s="251" t="n">
        <f aca="false">$B163*C163</f>
        <v>738.36</v>
      </c>
      <c r="G163" s="252" t="n">
        <f aca="false">$B163*D163</f>
        <v>808.68</v>
      </c>
      <c r="H163" s="253" t="n">
        <f aca="false">$B163*E163</f>
        <v>879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6.3</v>
      </c>
      <c r="D164" s="250" t="n">
        <f aca="false">+$D$10</f>
        <v>6.9</v>
      </c>
      <c r="E164" s="235" t="n">
        <f aca="false">+$E$10</f>
        <v>7.5</v>
      </c>
      <c r="F164" s="251" t="n">
        <f aca="false">$B164*C164</f>
        <v>740.88</v>
      </c>
      <c r="G164" s="252" t="n">
        <f aca="false">$B164*D164</f>
        <v>811.44</v>
      </c>
      <c r="H164" s="253" t="n">
        <f aca="false">$B164*E164</f>
        <v>882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6.3</v>
      </c>
      <c r="D165" s="250" t="n">
        <f aca="false">+$D$10</f>
        <v>6.9</v>
      </c>
      <c r="E165" s="235" t="n">
        <f aca="false">+$E$10</f>
        <v>7.5</v>
      </c>
      <c r="F165" s="251" t="n">
        <f aca="false">$B165*C165</f>
        <v>743.4</v>
      </c>
      <c r="G165" s="252" t="n">
        <f aca="false">$B165*D165</f>
        <v>814.2</v>
      </c>
      <c r="H165" s="253" t="n">
        <f aca="false">$B165*E165</f>
        <v>885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6.3</v>
      </c>
      <c r="D166" s="250" t="n">
        <f aca="false">+$D$10</f>
        <v>6.9</v>
      </c>
      <c r="E166" s="235" t="n">
        <f aca="false">+$E$10</f>
        <v>7.5</v>
      </c>
      <c r="F166" s="251" t="n">
        <f aca="false">$B166*C166</f>
        <v>745.92</v>
      </c>
      <c r="G166" s="252" t="n">
        <f aca="false">$B166*D166</f>
        <v>816.96</v>
      </c>
      <c r="H166" s="253" t="n">
        <f aca="false">$B166*E166</f>
        <v>888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6.3</v>
      </c>
      <c r="D167" s="250" t="n">
        <f aca="false">+$D$10</f>
        <v>6.9</v>
      </c>
      <c r="E167" s="235" t="n">
        <f aca="false">+$E$10</f>
        <v>7.5</v>
      </c>
      <c r="F167" s="251" t="n">
        <f aca="false">$B167*C167</f>
        <v>748.44</v>
      </c>
      <c r="G167" s="252" t="n">
        <f aca="false">$B167*D167</f>
        <v>819.72</v>
      </c>
      <c r="H167" s="253" t="n">
        <f aca="false">$B167*E167</f>
        <v>891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6.3</v>
      </c>
      <c r="D168" s="250" t="n">
        <f aca="false">+$D$10</f>
        <v>6.9</v>
      </c>
      <c r="E168" s="235" t="n">
        <f aca="false">+$E$10</f>
        <v>7.5</v>
      </c>
      <c r="F168" s="251" t="n">
        <f aca="false">$B168*C168</f>
        <v>750.96</v>
      </c>
      <c r="G168" s="252" t="n">
        <f aca="false">$B168*D168</f>
        <v>822.48</v>
      </c>
      <c r="H168" s="253" t="n">
        <f aca="false">$B168*E168</f>
        <v>894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6.3</v>
      </c>
      <c r="D169" s="250" t="n">
        <f aca="false">+$D$10</f>
        <v>6.9</v>
      </c>
      <c r="E169" s="235" t="n">
        <f aca="false">+$E$10</f>
        <v>7.5</v>
      </c>
      <c r="F169" s="251" t="n">
        <f aca="false">$B169*C169</f>
        <v>753.48</v>
      </c>
      <c r="G169" s="252" t="n">
        <f aca="false">$B169*D169</f>
        <v>825.24</v>
      </c>
      <c r="H169" s="253" t="n">
        <f aca="false">$B169*E169</f>
        <v>897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6.3</v>
      </c>
      <c r="D170" s="250" t="n">
        <f aca="false">+$D$10</f>
        <v>6.9</v>
      </c>
      <c r="E170" s="235" t="n">
        <f aca="false">+$E$10</f>
        <v>7.5</v>
      </c>
      <c r="F170" s="251" t="n">
        <f aca="false">$B170*C170</f>
        <v>756</v>
      </c>
      <c r="G170" s="252" t="n">
        <f aca="false">$B170*D170</f>
        <v>828</v>
      </c>
      <c r="H170" s="253" t="n">
        <f aca="false">$B170*E170</f>
        <v>900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6.3</v>
      </c>
      <c r="D171" s="250" t="n">
        <f aca="false">+$D$10</f>
        <v>6.9</v>
      </c>
      <c r="E171" s="235" t="n">
        <f aca="false">+$E$10</f>
        <v>7.5</v>
      </c>
      <c r="F171" s="251" t="n">
        <f aca="false">$B171*C171</f>
        <v>758.52</v>
      </c>
      <c r="G171" s="252" t="n">
        <f aca="false">$B171*D171</f>
        <v>830.76</v>
      </c>
      <c r="H171" s="253" t="n">
        <f aca="false">$B171*E171</f>
        <v>903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6.3</v>
      </c>
      <c r="D172" s="250" t="n">
        <f aca="false">+$D$10</f>
        <v>6.9</v>
      </c>
      <c r="E172" s="235" t="n">
        <f aca="false">+$E$10</f>
        <v>7.5</v>
      </c>
      <c r="F172" s="251" t="n">
        <f aca="false">$B172*C172</f>
        <v>761.04</v>
      </c>
      <c r="G172" s="252" t="n">
        <f aca="false">$B172*D172</f>
        <v>833.52</v>
      </c>
      <c r="H172" s="253" t="n">
        <f aca="false">$B172*E172</f>
        <v>906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6.3</v>
      </c>
      <c r="D173" s="250" t="n">
        <f aca="false">+$D$10</f>
        <v>6.9</v>
      </c>
      <c r="E173" s="235" t="n">
        <f aca="false">+$E$10</f>
        <v>7.5</v>
      </c>
      <c r="F173" s="251" t="n">
        <f aca="false">$B173*C173</f>
        <v>763.56</v>
      </c>
      <c r="G173" s="252" t="n">
        <f aca="false">$B173*D173</f>
        <v>836.28</v>
      </c>
      <c r="H173" s="253" t="n">
        <f aca="false">$B173*E173</f>
        <v>909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6.3</v>
      </c>
      <c r="D174" s="250" t="n">
        <f aca="false">+$D$10</f>
        <v>6.9</v>
      </c>
      <c r="E174" s="235" t="n">
        <f aca="false">+$E$10</f>
        <v>7.5</v>
      </c>
      <c r="F174" s="251" t="n">
        <f aca="false">$B174*C174</f>
        <v>766.08</v>
      </c>
      <c r="G174" s="252" t="n">
        <f aca="false">$B174*D174</f>
        <v>839.04</v>
      </c>
      <c r="H174" s="253" t="n">
        <f aca="false">$B174*E174</f>
        <v>912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6.3</v>
      </c>
      <c r="D175" s="250" t="n">
        <f aca="false">+$D$10</f>
        <v>6.9</v>
      </c>
      <c r="E175" s="235" t="n">
        <f aca="false">+$E$10</f>
        <v>7.5</v>
      </c>
      <c r="F175" s="251" t="n">
        <f aca="false">$B175*C175</f>
        <v>768.6</v>
      </c>
      <c r="G175" s="252" t="n">
        <f aca="false">$B175*D175</f>
        <v>841.8</v>
      </c>
      <c r="H175" s="253" t="n">
        <f aca="false">$B175*E175</f>
        <v>915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6.3</v>
      </c>
      <c r="D176" s="250" t="n">
        <f aca="false">+$D$10</f>
        <v>6.9</v>
      </c>
      <c r="E176" s="235" t="n">
        <f aca="false">+$E$10</f>
        <v>7.5</v>
      </c>
      <c r="F176" s="251" t="n">
        <f aca="false">$B176*C176</f>
        <v>771.12</v>
      </c>
      <c r="G176" s="252" t="n">
        <f aca="false">$B176*D176</f>
        <v>844.56</v>
      </c>
      <c r="H176" s="253" t="n">
        <f aca="false">$B176*E176</f>
        <v>918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6.3</v>
      </c>
      <c r="D177" s="250" t="n">
        <f aca="false">+$D$10</f>
        <v>6.9</v>
      </c>
      <c r="E177" s="235" t="n">
        <f aca="false">+$E$10</f>
        <v>7.5</v>
      </c>
      <c r="F177" s="251" t="n">
        <f aca="false">$B177*C177</f>
        <v>773.64</v>
      </c>
      <c r="G177" s="252" t="n">
        <f aca="false">$B177*D177</f>
        <v>847.32</v>
      </c>
      <c r="H177" s="253" t="n">
        <f aca="false">$B177*E177</f>
        <v>921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6.3</v>
      </c>
      <c r="D178" s="250" t="n">
        <f aca="false">+$D$10</f>
        <v>6.9</v>
      </c>
      <c r="E178" s="235" t="n">
        <f aca="false">+$E$10</f>
        <v>7.5</v>
      </c>
      <c r="F178" s="251" t="n">
        <f aca="false">$B178*C178</f>
        <v>776.16</v>
      </c>
      <c r="G178" s="252" t="n">
        <f aca="false">$B178*D178</f>
        <v>850.08</v>
      </c>
      <c r="H178" s="253" t="n">
        <f aca="false">$B178*E178</f>
        <v>924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6.3</v>
      </c>
      <c r="D179" s="250" t="n">
        <f aca="false">+$D$10</f>
        <v>6.9</v>
      </c>
      <c r="E179" s="235" t="n">
        <f aca="false">+$E$10</f>
        <v>7.5</v>
      </c>
      <c r="F179" s="251" t="n">
        <f aca="false">$B179*C179</f>
        <v>778.68</v>
      </c>
      <c r="G179" s="252" t="n">
        <f aca="false">$B179*D179</f>
        <v>852.84</v>
      </c>
      <c r="H179" s="253" t="n">
        <f aca="false">$B179*E179</f>
        <v>927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6.3</v>
      </c>
      <c r="D180" s="250" t="n">
        <f aca="false">+$D$10</f>
        <v>6.9</v>
      </c>
      <c r="E180" s="235" t="n">
        <f aca="false">+$E$10</f>
        <v>7.5</v>
      </c>
      <c r="F180" s="251" t="n">
        <f aca="false">$B180*C180</f>
        <v>781.2</v>
      </c>
      <c r="G180" s="252" t="n">
        <f aca="false">$B180*D180</f>
        <v>855.6</v>
      </c>
      <c r="H180" s="253" t="n">
        <f aca="false">$B180*E180</f>
        <v>930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6.3</v>
      </c>
      <c r="D181" s="250" t="n">
        <f aca="false">+$D$10</f>
        <v>6.9</v>
      </c>
      <c r="E181" s="235" t="n">
        <f aca="false">+$E$10</f>
        <v>7.5</v>
      </c>
      <c r="F181" s="251" t="n">
        <f aca="false">$B181*C181</f>
        <v>783.72</v>
      </c>
      <c r="G181" s="252" t="n">
        <f aca="false">$B181*D181</f>
        <v>858.36</v>
      </c>
      <c r="H181" s="253" t="n">
        <f aca="false">$B181*E181</f>
        <v>933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6.3</v>
      </c>
      <c r="D182" s="250" t="n">
        <f aca="false">+$D$10</f>
        <v>6.9</v>
      </c>
      <c r="E182" s="235" t="n">
        <f aca="false">+$E$10</f>
        <v>7.5</v>
      </c>
      <c r="F182" s="251" t="n">
        <f aca="false">$B182*C182</f>
        <v>786.24</v>
      </c>
      <c r="G182" s="252" t="n">
        <f aca="false">$B182*D182</f>
        <v>861.12</v>
      </c>
      <c r="H182" s="253" t="n">
        <f aca="false">$B182*E182</f>
        <v>936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6.3</v>
      </c>
      <c r="D183" s="250" t="n">
        <f aca="false">+$D$10</f>
        <v>6.9</v>
      </c>
      <c r="E183" s="235" t="n">
        <f aca="false">+$E$10</f>
        <v>7.5</v>
      </c>
      <c r="F183" s="251" t="n">
        <f aca="false">$B183*C183</f>
        <v>788.76</v>
      </c>
      <c r="G183" s="252" t="n">
        <f aca="false">$B183*D183</f>
        <v>863.88</v>
      </c>
      <c r="H183" s="253" t="n">
        <f aca="false">$B183*E183</f>
        <v>939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6.3</v>
      </c>
      <c r="D184" s="250" t="n">
        <f aca="false">+$D$10</f>
        <v>6.9</v>
      </c>
      <c r="E184" s="235" t="n">
        <f aca="false">+$E$10</f>
        <v>7.5</v>
      </c>
      <c r="F184" s="251" t="n">
        <f aca="false">$B184*C184</f>
        <v>791.28</v>
      </c>
      <c r="G184" s="252" t="n">
        <f aca="false">$B184*D184</f>
        <v>866.64</v>
      </c>
      <c r="H184" s="253" t="n">
        <f aca="false">$B184*E184</f>
        <v>942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6.3</v>
      </c>
      <c r="D185" s="250" t="n">
        <f aca="false">+$D$10</f>
        <v>6.9</v>
      </c>
      <c r="E185" s="235" t="n">
        <f aca="false">+$E$10</f>
        <v>7.5</v>
      </c>
      <c r="F185" s="251" t="n">
        <f aca="false">$B185*C185</f>
        <v>793.8</v>
      </c>
      <c r="G185" s="252" t="n">
        <f aca="false">$B185*D185</f>
        <v>869.4</v>
      </c>
      <c r="H185" s="253" t="n">
        <f aca="false">$B185*E185</f>
        <v>945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6.3</v>
      </c>
      <c r="D186" s="250" t="n">
        <f aca="false">+$D$10</f>
        <v>6.9</v>
      </c>
      <c r="E186" s="235" t="n">
        <f aca="false">+$E$10</f>
        <v>7.5</v>
      </c>
      <c r="F186" s="251" t="n">
        <f aca="false">$B186*C186</f>
        <v>796.32</v>
      </c>
      <c r="G186" s="252" t="n">
        <f aca="false">$B186*D186</f>
        <v>872.16</v>
      </c>
      <c r="H186" s="253" t="n">
        <f aca="false">$B186*E186</f>
        <v>948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6.3</v>
      </c>
      <c r="D187" s="250" t="n">
        <f aca="false">+$D$10</f>
        <v>6.9</v>
      </c>
      <c r="E187" s="235" t="n">
        <f aca="false">+$E$10</f>
        <v>7.5</v>
      </c>
      <c r="F187" s="251" t="n">
        <f aca="false">$B187*C187</f>
        <v>798.84</v>
      </c>
      <c r="G187" s="252" t="n">
        <f aca="false">$B187*D187</f>
        <v>874.92</v>
      </c>
      <c r="H187" s="253" t="n">
        <f aca="false">$B187*E187</f>
        <v>951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6.3</v>
      </c>
      <c r="D188" s="250" t="n">
        <f aca="false">+$D$10</f>
        <v>6.9</v>
      </c>
      <c r="E188" s="235" t="n">
        <f aca="false">+$E$10</f>
        <v>7.5</v>
      </c>
      <c r="F188" s="251" t="n">
        <f aca="false">$B188*C188</f>
        <v>801.36</v>
      </c>
      <c r="G188" s="252" t="n">
        <f aca="false">$B188*D188</f>
        <v>877.68</v>
      </c>
      <c r="H188" s="253" t="n">
        <f aca="false">$B188*E188</f>
        <v>954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6.3</v>
      </c>
      <c r="D189" s="250" t="n">
        <f aca="false">+$D$10</f>
        <v>6.9</v>
      </c>
      <c r="E189" s="235" t="n">
        <f aca="false">+$E$10</f>
        <v>7.5</v>
      </c>
      <c r="F189" s="251" t="n">
        <f aca="false">$B189*C189</f>
        <v>803.88</v>
      </c>
      <c r="G189" s="252" t="n">
        <f aca="false">$B189*D189</f>
        <v>880.44</v>
      </c>
      <c r="H189" s="253" t="n">
        <f aca="false">$B189*E189</f>
        <v>957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6.3</v>
      </c>
      <c r="D190" s="250" t="n">
        <f aca="false">+$D$10</f>
        <v>6.9</v>
      </c>
      <c r="E190" s="235" t="n">
        <f aca="false">+$E$10</f>
        <v>7.5</v>
      </c>
      <c r="F190" s="251" t="n">
        <f aca="false">$B190*C190</f>
        <v>806.4</v>
      </c>
      <c r="G190" s="252" t="n">
        <f aca="false">$B190*D190</f>
        <v>883.2</v>
      </c>
      <c r="H190" s="253" t="n">
        <f aca="false">$B190*E190</f>
        <v>960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6.3</v>
      </c>
      <c r="D191" s="250" t="n">
        <f aca="false">+$D$10</f>
        <v>6.9</v>
      </c>
      <c r="E191" s="235" t="n">
        <f aca="false">+$E$10</f>
        <v>7.5</v>
      </c>
      <c r="F191" s="251" t="n">
        <f aca="false">$B191*C191</f>
        <v>808.92</v>
      </c>
      <c r="G191" s="252" t="n">
        <f aca="false">$B191*D191</f>
        <v>885.96</v>
      </c>
      <c r="H191" s="253" t="n">
        <f aca="false">$B191*E191</f>
        <v>963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6.3</v>
      </c>
      <c r="D192" s="250" t="n">
        <f aca="false">+$D$10</f>
        <v>6.9</v>
      </c>
      <c r="E192" s="235" t="n">
        <f aca="false">+$E$10</f>
        <v>7.5</v>
      </c>
      <c r="F192" s="251" t="n">
        <f aca="false">$B192*C192</f>
        <v>811.44</v>
      </c>
      <c r="G192" s="252" t="n">
        <f aca="false">$B192*D192</f>
        <v>888.72</v>
      </c>
      <c r="H192" s="253" t="n">
        <f aca="false">$B192*E192</f>
        <v>966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6.3</v>
      </c>
      <c r="D193" s="250" t="n">
        <f aca="false">+$D$10</f>
        <v>6.9</v>
      </c>
      <c r="E193" s="235" t="n">
        <f aca="false">+$E$10</f>
        <v>7.5</v>
      </c>
      <c r="F193" s="251" t="n">
        <f aca="false">$B193*C193</f>
        <v>813.96</v>
      </c>
      <c r="G193" s="252" t="n">
        <f aca="false">$B193*D193</f>
        <v>891.48</v>
      </c>
      <c r="H193" s="253" t="n">
        <f aca="false">$B193*E193</f>
        <v>969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6.3</v>
      </c>
      <c r="D194" s="250" t="n">
        <f aca="false">+$D$10</f>
        <v>6.9</v>
      </c>
      <c r="E194" s="235" t="n">
        <f aca="false">+$E$10</f>
        <v>7.5</v>
      </c>
      <c r="F194" s="251" t="n">
        <f aca="false">$B194*C194</f>
        <v>816.48</v>
      </c>
      <c r="G194" s="252" t="n">
        <f aca="false">$B194*D194</f>
        <v>894.24</v>
      </c>
      <c r="H194" s="253" t="n">
        <f aca="false">$B194*E194</f>
        <v>972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6.3</v>
      </c>
      <c r="D195" s="250" t="n">
        <f aca="false">+$D$10</f>
        <v>6.9</v>
      </c>
      <c r="E195" s="235" t="n">
        <f aca="false">+$E$10</f>
        <v>7.5</v>
      </c>
      <c r="F195" s="251" t="n">
        <f aca="false">$B195*C195</f>
        <v>819</v>
      </c>
      <c r="G195" s="252" t="n">
        <f aca="false">$B195*D195</f>
        <v>897</v>
      </c>
      <c r="H195" s="253" t="n">
        <f aca="false">$B195*E195</f>
        <v>975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6.3</v>
      </c>
      <c r="D196" s="250" t="n">
        <f aca="false">+$D$10</f>
        <v>6.9</v>
      </c>
      <c r="E196" s="235" t="n">
        <f aca="false">+$E$10</f>
        <v>7.5</v>
      </c>
      <c r="F196" s="251" t="n">
        <f aca="false">$B196*C196</f>
        <v>821.52</v>
      </c>
      <c r="G196" s="252" t="n">
        <f aca="false">$B196*D196</f>
        <v>899.76</v>
      </c>
      <c r="H196" s="253" t="n">
        <f aca="false">$B196*E196</f>
        <v>978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6.3</v>
      </c>
      <c r="D197" s="250" t="n">
        <f aca="false">+$D$10</f>
        <v>6.9</v>
      </c>
      <c r="E197" s="235" t="n">
        <f aca="false">+$E$10</f>
        <v>7.5</v>
      </c>
      <c r="F197" s="251" t="n">
        <f aca="false">$B197*C197</f>
        <v>824.04</v>
      </c>
      <c r="G197" s="252" t="n">
        <f aca="false">$B197*D197</f>
        <v>902.52</v>
      </c>
      <c r="H197" s="253" t="n">
        <f aca="false">$B197*E197</f>
        <v>981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6.3</v>
      </c>
      <c r="D198" s="250" t="n">
        <f aca="false">+$D$10</f>
        <v>6.9</v>
      </c>
      <c r="E198" s="235" t="n">
        <f aca="false">+$E$10</f>
        <v>7.5</v>
      </c>
      <c r="F198" s="251" t="n">
        <f aca="false">$B198*C198</f>
        <v>826.56</v>
      </c>
      <c r="G198" s="252" t="n">
        <f aca="false">$B198*D198</f>
        <v>905.28</v>
      </c>
      <c r="H198" s="253" t="n">
        <f aca="false">$B198*E198</f>
        <v>984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6.3</v>
      </c>
      <c r="D199" s="250" t="n">
        <f aca="false">+$D$10</f>
        <v>6.9</v>
      </c>
      <c r="E199" s="235" t="n">
        <f aca="false">+$E$10</f>
        <v>7.5</v>
      </c>
      <c r="F199" s="251" t="n">
        <f aca="false">$B199*C199</f>
        <v>829.08</v>
      </c>
      <c r="G199" s="252" t="n">
        <f aca="false">$B199*D199</f>
        <v>908.04</v>
      </c>
      <c r="H199" s="253" t="n">
        <f aca="false">$B199*E199</f>
        <v>987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6.3</v>
      </c>
      <c r="D200" s="250" t="n">
        <f aca="false">+$D$10</f>
        <v>6.9</v>
      </c>
      <c r="E200" s="235" t="n">
        <f aca="false">+$E$10</f>
        <v>7.5</v>
      </c>
      <c r="F200" s="251" t="n">
        <f aca="false">$B200*C200</f>
        <v>831.6</v>
      </c>
      <c r="G200" s="252" t="n">
        <f aca="false">$B200*D200</f>
        <v>910.8</v>
      </c>
      <c r="H200" s="253" t="n">
        <f aca="false">$B200*E200</f>
        <v>990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6.3</v>
      </c>
      <c r="D201" s="250" t="n">
        <f aca="false">+$D$10</f>
        <v>6.9</v>
      </c>
      <c r="E201" s="235" t="n">
        <f aca="false">+$E$10</f>
        <v>7.5</v>
      </c>
      <c r="F201" s="251" t="n">
        <f aca="false">$B201*C201</f>
        <v>834.12</v>
      </c>
      <c r="G201" s="252" t="n">
        <f aca="false">$B201*D201</f>
        <v>913.56</v>
      </c>
      <c r="H201" s="253" t="n">
        <f aca="false">$B201*E201</f>
        <v>993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6.3</v>
      </c>
      <c r="D202" s="250" t="n">
        <f aca="false">+$D$10</f>
        <v>6.9</v>
      </c>
      <c r="E202" s="235" t="n">
        <f aca="false">+$E$10</f>
        <v>7.5</v>
      </c>
      <c r="F202" s="251" t="n">
        <f aca="false">$B202*C202</f>
        <v>836.64</v>
      </c>
      <c r="G202" s="252" t="n">
        <f aca="false">$B202*D202</f>
        <v>916.32</v>
      </c>
      <c r="H202" s="253" t="n">
        <f aca="false">$B202*E202</f>
        <v>996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6.3</v>
      </c>
      <c r="D203" s="250" t="n">
        <f aca="false">+$D$10</f>
        <v>6.9</v>
      </c>
      <c r="E203" s="235" t="n">
        <f aca="false">+$E$10</f>
        <v>7.5</v>
      </c>
      <c r="F203" s="251" t="n">
        <f aca="false">$B203*C203</f>
        <v>839.16</v>
      </c>
      <c r="G203" s="252" t="n">
        <f aca="false">$B203*D203</f>
        <v>919.08</v>
      </c>
      <c r="H203" s="253" t="n">
        <f aca="false">$B203*E203</f>
        <v>999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6.3</v>
      </c>
      <c r="D204" s="250" t="n">
        <f aca="false">+$D$10</f>
        <v>6.9</v>
      </c>
      <c r="E204" s="235" t="n">
        <f aca="false">+$E$10</f>
        <v>7.5</v>
      </c>
      <c r="F204" s="251" t="n">
        <f aca="false">$B204*C204</f>
        <v>841.68</v>
      </c>
      <c r="G204" s="252" t="n">
        <f aca="false">$B204*D204</f>
        <v>921.84</v>
      </c>
      <c r="H204" s="253" t="n">
        <f aca="false">$B204*E204</f>
        <v>1002</v>
      </c>
    </row>
    <row r="205" customFormat="false" ht="13.8" hidden="false" customHeight="false" outlineLevel="0" collapsed="false">
      <c r="A205" s="3" t="n">
        <v>200</v>
      </c>
      <c r="B205" s="249" t="n">
        <f aca="false">90+(A205-90)*$E$8</f>
        <v>134</v>
      </c>
      <c r="C205" s="267" t="n">
        <f aca="false">+$C$10</f>
        <v>6.3</v>
      </c>
      <c r="D205" s="267" t="n">
        <f aca="false">+$D$10</f>
        <v>6.9</v>
      </c>
      <c r="E205" s="268" t="n">
        <f aca="false">+$E$10</f>
        <v>7.5</v>
      </c>
      <c r="F205" s="269" t="n">
        <f aca="false">$B205*C205</f>
        <v>844.2</v>
      </c>
      <c r="G205" s="270" t="n">
        <f aca="false">$B205*D205</f>
        <v>924.6</v>
      </c>
      <c r="H205" s="271" t="n">
        <f aca="false">$B205*E205</f>
        <v>1005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55" colorId="64" zoomScale="110" zoomScaleNormal="110" zoomScalePageLayoutView="100" workbookViewId="0">
      <selection pane="topLeft" activeCell="K24" activeCellId="0" sqref="K24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3" min="2" style="0" width="10"/>
    <col collapsed="false" customWidth="true" hidden="false" outlineLevel="0" max="4" min="4" style="272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273"/>
      <c r="D1" s="274"/>
      <c r="E1" s="199"/>
      <c r="F1" s="200"/>
      <c r="G1" s="201"/>
      <c r="H1" s="202"/>
      <c r="I1" s="203"/>
      <c r="J1" s="203"/>
      <c r="K1" s="203"/>
    </row>
    <row r="2" customFormat="false" ht="19.7" hidden="false" customHeight="false" outlineLevel="0" collapsed="false">
      <c r="A2" s="204"/>
      <c r="B2" s="205"/>
      <c r="C2" s="209"/>
      <c r="D2" s="275"/>
      <c r="E2" s="207"/>
      <c r="F2" s="208"/>
      <c r="G2" s="209"/>
      <c r="H2" s="210"/>
      <c r="I2" s="203"/>
      <c r="J2" s="203"/>
      <c r="K2" s="203"/>
    </row>
    <row r="3" customFormat="false" ht="19.7" hidden="false" customHeight="false" outlineLevel="0" collapsed="false">
      <c r="A3" s="204"/>
      <c r="B3" s="211"/>
      <c r="C3" s="213"/>
      <c r="D3" s="276"/>
      <c r="E3" s="212"/>
      <c r="F3" s="209"/>
      <c r="G3" s="213"/>
      <c r="H3" s="214"/>
      <c r="I3" s="203"/>
      <c r="J3" s="203"/>
      <c r="K3" s="203"/>
    </row>
    <row r="4" customFormat="false" ht="13.8" hidden="false" customHeight="false" outlineLevel="0" collapsed="false">
      <c r="A4" s="215"/>
      <c r="B4" s="216" t="s">
        <v>177</v>
      </c>
      <c r="C4" s="262"/>
      <c r="D4" s="277"/>
      <c r="E4" s="218"/>
      <c r="F4" s="219"/>
      <c r="G4" s="87"/>
      <c r="H4" s="220"/>
      <c r="I4" s="221"/>
      <c r="J4" s="221"/>
      <c r="K4" s="221"/>
    </row>
    <row r="5" customFormat="false" ht="13.8" hidden="false" customHeight="false" outlineLevel="0" collapsed="false">
      <c r="A5" s="215"/>
      <c r="B5" s="216" t="s">
        <v>178</v>
      </c>
      <c r="C5" s="262"/>
      <c r="D5" s="277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55"/>
      <c r="D6" s="278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55"/>
      <c r="D7" s="278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79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80"/>
      <c r="D9" s="281"/>
      <c r="E9" s="231" t="n">
        <v>2</v>
      </c>
      <c r="F9" s="231" t="str">
        <f aca="false">IF(E9&gt;0,VLOOKUP(E9,Tabella!B2:I14,8),0)</f>
        <v>2 MARE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6.3</v>
      </c>
      <c r="D10" s="282" t="n">
        <f aca="false">IF(E9&gt;0,VLOOKUP(E9,Tabella!B2:H14,5),0)</f>
        <v>6.9</v>
      </c>
      <c r="E10" s="233" t="n">
        <f aca="false">IF(E9&gt;0,VLOOKUP(E9,Tabella!B2:H14,7),0)</f>
        <v>7.5</v>
      </c>
      <c r="F10" s="231" t="s">
        <v>208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83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83" t="s">
        <v>193</v>
      </c>
      <c r="E12" s="218" t="s">
        <v>194</v>
      </c>
      <c r="F12" s="239" t="s">
        <v>195</v>
      </c>
      <c r="G12" s="239" t="s">
        <v>196</v>
      </c>
      <c r="H12" s="258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f aca="false">A13*(55+$E$7-A13)/55+A13</f>
        <v>37.8</v>
      </c>
      <c r="C13" s="244" t="n">
        <f aca="false">+$C$10</f>
        <v>6.3</v>
      </c>
      <c r="D13" s="284" t="n">
        <v>6.9</v>
      </c>
      <c r="E13" s="245" t="n">
        <f aca="false">+$E$10</f>
        <v>7.5</v>
      </c>
      <c r="F13" s="246" t="n">
        <f aca="false">$B13*C13</f>
        <v>238.14</v>
      </c>
      <c r="G13" s="247" t="n">
        <f aca="false">$B13*D13</f>
        <v>260.82</v>
      </c>
      <c r="H13" s="248" t="n">
        <f aca="false">$B13*E13</f>
        <v>283.5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6.3</v>
      </c>
      <c r="D14" s="284" t="n">
        <v>6.9</v>
      </c>
      <c r="E14" s="245" t="n">
        <f aca="false">+$E$10</f>
        <v>7.5</v>
      </c>
      <c r="F14" s="246" t="n">
        <f aca="false">$B14*C14</f>
        <v>246.96</v>
      </c>
      <c r="G14" s="247" t="n">
        <f aca="false">$B14*D14</f>
        <v>270.48</v>
      </c>
      <c r="H14" s="248" t="n">
        <f aca="false">$B14*E14</f>
        <v>294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6.3</v>
      </c>
      <c r="D15" s="284" t="n">
        <v>6.9</v>
      </c>
      <c r="E15" s="245" t="n">
        <f aca="false">+$E$10</f>
        <v>7.5</v>
      </c>
      <c r="F15" s="246" t="n">
        <f aca="false">$B15*C15</f>
        <v>255.550909090909</v>
      </c>
      <c r="G15" s="247" t="n">
        <f aca="false">$B15*D15</f>
        <v>279.889090909091</v>
      </c>
      <c r="H15" s="248" t="n">
        <f aca="false">$B15*E15</f>
        <v>304.227272727273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6.3</v>
      </c>
      <c r="D16" s="284" t="n">
        <v>6.9</v>
      </c>
      <c r="E16" s="245" t="n">
        <f aca="false">+$E$10</f>
        <v>7.5</v>
      </c>
      <c r="F16" s="246" t="n">
        <f aca="false">$B16*C16</f>
        <v>263.912727272727</v>
      </c>
      <c r="G16" s="247" t="n">
        <f aca="false">$B16*D16</f>
        <v>289.047272727273</v>
      </c>
      <c r="H16" s="248" t="n">
        <f aca="false">$B16*E16</f>
        <v>314.181818181818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6.3</v>
      </c>
      <c r="D17" s="284" t="n">
        <v>6.9</v>
      </c>
      <c r="E17" s="245" t="n">
        <f aca="false">+$E$10</f>
        <v>7.5</v>
      </c>
      <c r="F17" s="246" t="n">
        <f aca="false">$B17*C17</f>
        <v>272.045454545455</v>
      </c>
      <c r="G17" s="247" t="n">
        <f aca="false">$B17*D17</f>
        <v>297.954545454546</v>
      </c>
      <c r="H17" s="248" t="n">
        <f aca="false">$B17*E17</f>
        <v>323.863636363636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6.3</v>
      </c>
      <c r="D18" s="284" t="n">
        <v>6.9</v>
      </c>
      <c r="E18" s="245" t="n">
        <f aca="false">+$E$10</f>
        <v>7.5</v>
      </c>
      <c r="F18" s="246" t="n">
        <f aca="false">$B18*C18</f>
        <v>279.949090909091</v>
      </c>
      <c r="G18" s="247" t="n">
        <f aca="false">$B18*D18</f>
        <v>306.610909090909</v>
      </c>
      <c r="H18" s="248" t="n">
        <f aca="false">$B18*E18</f>
        <v>333.272727272727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6.3</v>
      </c>
      <c r="D19" s="284" t="n">
        <v>6.9</v>
      </c>
      <c r="E19" s="245" t="n">
        <f aca="false">+$E$10</f>
        <v>7.5</v>
      </c>
      <c r="F19" s="246" t="n">
        <f aca="false">$B19*C19</f>
        <v>287.623636363637</v>
      </c>
      <c r="G19" s="247" t="n">
        <f aca="false">$B19*D19</f>
        <v>315.016363636364</v>
      </c>
      <c r="H19" s="248" t="n">
        <f aca="false">$B19*E19</f>
        <v>342.409090909091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6.3</v>
      </c>
      <c r="D20" s="284" t="n">
        <v>6.9</v>
      </c>
      <c r="E20" s="245" t="n">
        <f aca="false">+$E$10</f>
        <v>7.5</v>
      </c>
      <c r="F20" s="246" t="n">
        <f aca="false">$B20*C20</f>
        <v>295.069090909091</v>
      </c>
      <c r="G20" s="247" t="n">
        <f aca="false">$B20*D20</f>
        <v>323.170909090909</v>
      </c>
      <c r="H20" s="248" t="n">
        <f aca="false">$B20*E20</f>
        <v>351.272727272727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6.3</v>
      </c>
      <c r="D21" s="284" t="n">
        <v>6.9</v>
      </c>
      <c r="E21" s="245" t="n">
        <f aca="false">+$E$10</f>
        <v>7.5</v>
      </c>
      <c r="F21" s="246" t="n">
        <f aca="false">$B21*C21</f>
        <v>302.285454545455</v>
      </c>
      <c r="G21" s="247" t="n">
        <f aca="false">$B21*D21</f>
        <v>331.074545454546</v>
      </c>
      <c r="H21" s="248" t="n">
        <f aca="false">$B21*E21</f>
        <v>359.863636363636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6.3</v>
      </c>
      <c r="D22" s="284" t="n">
        <v>6.9</v>
      </c>
      <c r="E22" s="235" t="n">
        <f aca="false">+$E$10</f>
        <v>7.5</v>
      </c>
      <c r="F22" s="251" t="n">
        <f aca="false">$B22*C22</f>
        <v>309.272727272727</v>
      </c>
      <c r="G22" s="252" t="n">
        <f aca="false">$B22*D22</f>
        <v>338.727272727273</v>
      </c>
      <c r="H22" s="253" t="n">
        <f aca="false">$B22*E22</f>
        <v>368.181818181818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6.3</v>
      </c>
      <c r="D23" s="284" t="n">
        <v>6.9</v>
      </c>
      <c r="E23" s="235" t="n">
        <f aca="false">+$E$10</f>
        <v>7.5</v>
      </c>
      <c r="F23" s="251" t="n">
        <f aca="false">$B23*C23</f>
        <v>316.030909090909</v>
      </c>
      <c r="G23" s="252" t="n">
        <f aca="false">$B23*D23</f>
        <v>346.129090909091</v>
      </c>
      <c r="H23" s="253" t="n">
        <f aca="false">$B23*E23</f>
        <v>376.227272727273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6.3</v>
      </c>
      <c r="D24" s="284" t="n">
        <v>6.9</v>
      </c>
      <c r="E24" s="235" t="n">
        <f aca="false">+$E$10</f>
        <v>7.5</v>
      </c>
      <c r="F24" s="251" t="n">
        <f aca="false">$B24*C24</f>
        <v>322.56</v>
      </c>
      <c r="G24" s="252" t="n">
        <f aca="false">$B24*D24</f>
        <v>353.28</v>
      </c>
      <c r="H24" s="253" t="n">
        <f aca="false">$B24*E24</f>
        <v>384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6.3</v>
      </c>
      <c r="D25" s="284" t="n">
        <v>6.9</v>
      </c>
      <c r="E25" s="235" t="n">
        <f aca="false">+$E$10</f>
        <v>7.5</v>
      </c>
      <c r="F25" s="251" t="n">
        <f aca="false">$B25*C25</f>
        <v>328.86</v>
      </c>
      <c r="G25" s="252" t="n">
        <f aca="false">$B25*D25</f>
        <v>360.18</v>
      </c>
      <c r="H25" s="253" t="n">
        <f aca="false">$B25*E25</f>
        <v>391.5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6.3</v>
      </c>
      <c r="D26" s="284" t="n">
        <v>6.9</v>
      </c>
      <c r="E26" s="235" t="n">
        <f aca="false">+$E$10</f>
        <v>7.5</v>
      </c>
      <c r="F26" s="251" t="n">
        <f aca="false">$B26*C26</f>
        <v>334.930909090909</v>
      </c>
      <c r="G26" s="252" t="n">
        <f aca="false">$B26*D26</f>
        <v>366.829090909091</v>
      </c>
      <c r="H26" s="253" t="n">
        <f aca="false">$B26*E26</f>
        <v>398.727272727273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6.3</v>
      </c>
      <c r="D27" s="284" t="n">
        <v>6.9</v>
      </c>
      <c r="E27" s="235" t="n">
        <f aca="false">+$E$10</f>
        <v>7.5</v>
      </c>
      <c r="F27" s="251" t="n">
        <f aca="false">$B27*C27</f>
        <v>340.772727272727</v>
      </c>
      <c r="G27" s="252" t="n">
        <f aca="false">$B27*D27</f>
        <v>373.227272727273</v>
      </c>
      <c r="H27" s="253" t="n">
        <f aca="false">$B27*E27</f>
        <v>405.681818181818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6.3</v>
      </c>
      <c r="D28" s="284" t="n">
        <v>6.9</v>
      </c>
      <c r="E28" s="235" t="n">
        <f aca="false">+$E$10</f>
        <v>7.5</v>
      </c>
      <c r="F28" s="251" t="n">
        <f aca="false">$B28*C28</f>
        <v>346.385454545455</v>
      </c>
      <c r="G28" s="252" t="n">
        <f aca="false">$B28*D28</f>
        <v>379.374545454546</v>
      </c>
      <c r="H28" s="253" t="n">
        <f aca="false">$B28*E28</f>
        <v>412.363636363637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6.3</v>
      </c>
      <c r="D29" s="284" t="n">
        <v>6.9</v>
      </c>
      <c r="E29" s="235" t="n">
        <f aca="false">+$E$10</f>
        <v>7.5</v>
      </c>
      <c r="F29" s="251" t="n">
        <f aca="false">$B29*C29</f>
        <v>351.769090909091</v>
      </c>
      <c r="G29" s="252" t="n">
        <f aca="false">$B29*D29</f>
        <v>385.270909090909</v>
      </c>
      <c r="H29" s="253" t="n">
        <f aca="false">$B29*E29</f>
        <v>418.772727272727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6.3</v>
      </c>
      <c r="D30" s="284" t="n">
        <v>6.9</v>
      </c>
      <c r="E30" s="235" t="n">
        <f aca="false">+$E$10</f>
        <v>7.5</v>
      </c>
      <c r="F30" s="251" t="n">
        <f aca="false">$B30*C30</f>
        <v>356.923636363637</v>
      </c>
      <c r="G30" s="252" t="n">
        <f aca="false">$B30*D30</f>
        <v>390.916363636364</v>
      </c>
      <c r="H30" s="253" t="n">
        <f aca="false">$B30*E30</f>
        <v>424.909090909091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6.3</v>
      </c>
      <c r="D31" s="284" t="n">
        <v>6.9</v>
      </c>
      <c r="E31" s="235" t="n">
        <f aca="false">+$E$10</f>
        <v>7.5</v>
      </c>
      <c r="F31" s="251" t="n">
        <f aca="false">$B31*C31</f>
        <v>361.849090909091</v>
      </c>
      <c r="G31" s="252" t="n">
        <f aca="false">$B31*D31</f>
        <v>396.310909090909</v>
      </c>
      <c r="H31" s="253" t="n">
        <f aca="false">$B31*E31</f>
        <v>430.772727272727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6.3</v>
      </c>
      <c r="D32" s="284" t="n">
        <v>6.9</v>
      </c>
      <c r="E32" s="235" t="n">
        <f aca="false">+$E$10</f>
        <v>7.5</v>
      </c>
      <c r="F32" s="251" t="n">
        <f aca="false">$B32*C32</f>
        <v>366.545454545455</v>
      </c>
      <c r="G32" s="252" t="n">
        <f aca="false">$B32*D32</f>
        <v>401.454545454546</v>
      </c>
      <c r="H32" s="253" t="n">
        <f aca="false">$B32*E32</f>
        <v>436.363636363637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6.3</v>
      </c>
      <c r="D33" s="284" t="n">
        <v>6.9</v>
      </c>
      <c r="E33" s="235" t="n">
        <f aca="false">+$E$10</f>
        <v>7.5</v>
      </c>
      <c r="F33" s="251" t="n">
        <f aca="false">$B33*C33</f>
        <v>371.012727272727</v>
      </c>
      <c r="G33" s="252" t="n">
        <f aca="false">$B33*D33</f>
        <v>406.347272727273</v>
      </c>
      <c r="H33" s="253" t="n">
        <f aca="false">$B33*E33</f>
        <v>441.681818181818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6.3</v>
      </c>
      <c r="D34" s="284" t="n">
        <v>6.9</v>
      </c>
      <c r="E34" s="235" t="n">
        <f aca="false">+$E$10</f>
        <v>7.5</v>
      </c>
      <c r="F34" s="251" t="n">
        <f aca="false">$B34*C34</f>
        <v>375.250909090909</v>
      </c>
      <c r="G34" s="252" t="n">
        <f aca="false">$B34*D34</f>
        <v>410.989090909091</v>
      </c>
      <c r="H34" s="253" t="n">
        <f aca="false">$B34*E34</f>
        <v>446.727272727273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6.3</v>
      </c>
      <c r="D35" s="284" t="n">
        <v>6.9</v>
      </c>
      <c r="E35" s="235" t="n">
        <f aca="false">+$E$10</f>
        <v>7.5</v>
      </c>
      <c r="F35" s="251" t="n">
        <f aca="false">$B35*C35</f>
        <v>379.26</v>
      </c>
      <c r="G35" s="252" t="n">
        <f aca="false">$B35*D35</f>
        <v>415.38</v>
      </c>
      <c r="H35" s="253" t="n">
        <f aca="false">$B35*E35</f>
        <v>451.5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6.3</v>
      </c>
      <c r="D36" s="284" t="n">
        <v>6.9</v>
      </c>
      <c r="E36" s="235" t="n">
        <f aca="false">+$E$10</f>
        <v>7.5</v>
      </c>
      <c r="F36" s="251" t="n">
        <f aca="false">$B36*C36</f>
        <v>383.04</v>
      </c>
      <c r="G36" s="252" t="n">
        <f aca="false">$B36*D36</f>
        <v>419.52</v>
      </c>
      <c r="H36" s="253" t="n">
        <f aca="false">$B36*E36</f>
        <v>456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6.3</v>
      </c>
      <c r="D37" s="284" t="n">
        <v>6.9</v>
      </c>
      <c r="E37" s="235" t="n">
        <f aca="false">+$E$10</f>
        <v>7.5</v>
      </c>
      <c r="F37" s="251" t="n">
        <f aca="false">$B37*C37</f>
        <v>386.590909090909</v>
      </c>
      <c r="G37" s="252" t="n">
        <f aca="false">$B37*D37</f>
        <v>423.409090909091</v>
      </c>
      <c r="H37" s="253" t="n">
        <f aca="false">$B37*E37</f>
        <v>460.227272727273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6.3</v>
      </c>
      <c r="D38" s="284" t="n">
        <v>6.9</v>
      </c>
      <c r="E38" s="235" t="n">
        <f aca="false">+$E$10</f>
        <v>7.5</v>
      </c>
      <c r="F38" s="251" t="n">
        <f aca="false">$B38*C38</f>
        <v>389.912727272727</v>
      </c>
      <c r="G38" s="252" t="n">
        <f aca="false">$B38*D38</f>
        <v>427.047272727273</v>
      </c>
      <c r="H38" s="253" t="n">
        <f aca="false">$B38*E38</f>
        <v>464.181818181818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6.3</v>
      </c>
      <c r="D39" s="284" t="n">
        <v>6.9</v>
      </c>
      <c r="E39" s="235" t="n">
        <f aca="false">+$E$10</f>
        <v>7.5</v>
      </c>
      <c r="F39" s="251" t="n">
        <f aca="false">$B39*C39</f>
        <v>393.005454545455</v>
      </c>
      <c r="G39" s="252" t="n">
        <f aca="false">$B39*D39</f>
        <v>430.434545454546</v>
      </c>
      <c r="H39" s="253" t="n">
        <f aca="false">$B39*E39</f>
        <v>467.863636363636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6.3</v>
      </c>
      <c r="D40" s="284" t="n">
        <v>6.9</v>
      </c>
      <c r="E40" s="235" t="n">
        <f aca="false">+$E$10</f>
        <v>7.5</v>
      </c>
      <c r="F40" s="251" t="n">
        <f aca="false">$B40*C40</f>
        <v>395.869090909091</v>
      </c>
      <c r="G40" s="252" t="n">
        <f aca="false">$B40*D40</f>
        <v>433.570909090909</v>
      </c>
      <c r="H40" s="253" t="n">
        <f aca="false">$B40*E40</f>
        <v>471.272727272727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6.3</v>
      </c>
      <c r="D41" s="284" t="n">
        <v>6.9</v>
      </c>
      <c r="E41" s="235" t="n">
        <f aca="false">+$E$10</f>
        <v>7.5</v>
      </c>
      <c r="F41" s="251" t="n">
        <f aca="false">$B41*C41</f>
        <v>398.503636363637</v>
      </c>
      <c r="G41" s="252" t="n">
        <f aca="false">$B41*D41</f>
        <v>436.456363636364</v>
      </c>
      <c r="H41" s="253" t="n">
        <f aca="false">$B41*E41</f>
        <v>474.409090909091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6.3</v>
      </c>
      <c r="D42" s="284" t="n">
        <v>6.9</v>
      </c>
      <c r="E42" s="235" t="n">
        <f aca="false">+$E$10</f>
        <v>7.5</v>
      </c>
      <c r="F42" s="251" t="n">
        <f aca="false">$B42*C42</f>
        <v>400.909090909091</v>
      </c>
      <c r="G42" s="252" t="n">
        <f aca="false">$B42*D42</f>
        <v>439.090909090909</v>
      </c>
      <c r="H42" s="253" t="n">
        <f aca="false">$B42*E42</f>
        <v>477.272727272727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6.3</v>
      </c>
      <c r="D43" s="284" t="n">
        <v>6.9</v>
      </c>
      <c r="E43" s="235" t="n">
        <f aca="false">+$E$10</f>
        <v>7.5</v>
      </c>
      <c r="F43" s="251" t="n">
        <f aca="false">$B43*C43</f>
        <v>403.085454545455</v>
      </c>
      <c r="G43" s="252" t="n">
        <f aca="false">$B43*D43</f>
        <v>441.474545454546</v>
      </c>
      <c r="H43" s="253" t="n">
        <f aca="false">$B43*E43</f>
        <v>479.863636363637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6.3</v>
      </c>
      <c r="D44" s="284" t="n">
        <v>6.9</v>
      </c>
      <c r="E44" s="235" t="n">
        <f aca="false">+$E$10</f>
        <v>7.5</v>
      </c>
      <c r="F44" s="251" t="n">
        <f aca="false">$B44*C44</f>
        <v>405.032727272727</v>
      </c>
      <c r="G44" s="252" t="n">
        <f aca="false">$B44*D44</f>
        <v>443.607272727273</v>
      </c>
      <c r="H44" s="253" t="n">
        <f aca="false">$B44*E44</f>
        <v>482.181818181818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6.3</v>
      </c>
      <c r="D45" s="284" t="n">
        <v>6.9</v>
      </c>
      <c r="E45" s="235" t="n">
        <f aca="false">+$E$10</f>
        <v>7.5</v>
      </c>
      <c r="F45" s="251" t="n">
        <f aca="false">$B45*C45</f>
        <v>406.750909090909</v>
      </c>
      <c r="G45" s="252" t="n">
        <f aca="false">$B45*D45</f>
        <v>445.489090909091</v>
      </c>
      <c r="H45" s="253" t="n">
        <f aca="false">$B45*E45</f>
        <v>484.227272727273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6.3</v>
      </c>
      <c r="D46" s="284" t="n">
        <v>6.9</v>
      </c>
      <c r="E46" s="235" t="n">
        <f aca="false">+$E$10</f>
        <v>7.5</v>
      </c>
      <c r="F46" s="251" t="n">
        <f aca="false">$B46*C46</f>
        <v>408.24</v>
      </c>
      <c r="G46" s="252" t="n">
        <f aca="false">$B46*D46</f>
        <v>447.12</v>
      </c>
      <c r="H46" s="253" t="n">
        <f aca="false">$B46*E46</f>
        <v>486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6.3</v>
      </c>
      <c r="D47" s="284" t="n">
        <v>6.9</v>
      </c>
      <c r="E47" s="235" t="n">
        <f aca="false">+$E$10</f>
        <v>7.5</v>
      </c>
      <c r="F47" s="251" t="n">
        <f aca="false">$B47*C47</f>
        <v>409.5</v>
      </c>
      <c r="G47" s="252" t="n">
        <f aca="false">$B47*D47</f>
        <v>448.5</v>
      </c>
      <c r="H47" s="253" t="n">
        <f aca="false">$B47*E47</f>
        <v>487.5</v>
      </c>
    </row>
    <row r="48" customFormat="false" ht="13" hidden="false" customHeight="false" outlineLevel="0" collapsed="false">
      <c r="A48" s="3"/>
      <c r="B48" s="234"/>
      <c r="C48" s="250"/>
      <c r="D48" s="285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86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86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79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85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85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6.3</v>
      </c>
      <c r="D54" s="285" t="n">
        <v>6.9</v>
      </c>
      <c r="E54" s="259" t="n">
        <f aca="false">+$E$10</f>
        <v>7.5</v>
      </c>
      <c r="F54" s="251" t="n">
        <f aca="false">$B54*C54</f>
        <v>414</v>
      </c>
      <c r="G54" s="252" t="n">
        <f aca="false">$B54*D54</f>
        <v>453.428571428571</v>
      </c>
      <c r="H54" s="253" t="n">
        <f aca="false">$B54*E54</f>
        <v>492.857142857143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6.3</v>
      </c>
      <c r="D55" s="285" t="n">
        <v>6.9</v>
      </c>
      <c r="E55" s="259" t="n">
        <f aca="false">+$E$10</f>
        <v>7.5</v>
      </c>
      <c r="F55" s="251" t="n">
        <f aca="false">$B55*C55</f>
        <v>418.5</v>
      </c>
      <c r="G55" s="252" t="n">
        <f aca="false">$B55*D55</f>
        <v>458.357142857143</v>
      </c>
      <c r="H55" s="253" t="n">
        <f aca="false">$B55*E55</f>
        <v>498.214285714286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6.3</v>
      </c>
      <c r="D56" s="285" t="n">
        <v>6.9</v>
      </c>
      <c r="E56" s="259" t="n">
        <f aca="false">+$E$10</f>
        <v>7.5</v>
      </c>
      <c r="F56" s="251" t="n">
        <f aca="false">$B56*C56</f>
        <v>423</v>
      </c>
      <c r="G56" s="252" t="n">
        <f aca="false">$B56*D56</f>
        <v>463.285714285714</v>
      </c>
      <c r="H56" s="253" t="n">
        <f aca="false">$B56*E56</f>
        <v>503.571428571428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6.3</v>
      </c>
      <c r="D57" s="285" t="n">
        <v>6.9</v>
      </c>
      <c r="E57" s="259" t="n">
        <f aca="false">+$E$10</f>
        <v>7.5</v>
      </c>
      <c r="F57" s="251" t="n">
        <f aca="false">$B57*C57</f>
        <v>427.5</v>
      </c>
      <c r="G57" s="252" t="n">
        <f aca="false">$B57*D57</f>
        <v>468.214285714286</v>
      </c>
      <c r="H57" s="253" t="n">
        <f aca="false">$B57*E57</f>
        <v>508.928571428572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6.3</v>
      </c>
      <c r="D58" s="285" t="n">
        <v>6.9</v>
      </c>
      <c r="E58" s="259" t="n">
        <f aca="false">+$E$10</f>
        <v>7.5</v>
      </c>
      <c r="F58" s="251" t="n">
        <f aca="false">$B58*C58</f>
        <v>432</v>
      </c>
      <c r="G58" s="252" t="n">
        <f aca="false">$B58*D58</f>
        <v>473.142857142857</v>
      </c>
      <c r="H58" s="253" t="n">
        <f aca="false">$B58*E58</f>
        <v>514.285714285714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6.3</v>
      </c>
      <c r="D59" s="285" t="n">
        <v>6.9</v>
      </c>
      <c r="E59" s="259" t="n">
        <f aca="false">+$E$10</f>
        <v>7.5</v>
      </c>
      <c r="F59" s="251" t="n">
        <f aca="false">$B59*C59</f>
        <v>436.5</v>
      </c>
      <c r="G59" s="252" t="n">
        <f aca="false">$B59*D59</f>
        <v>478.071428571429</v>
      </c>
      <c r="H59" s="253" t="n">
        <f aca="false">$B59*E59</f>
        <v>519.642857142857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6.3</v>
      </c>
      <c r="D60" s="285" t="n">
        <v>6.9</v>
      </c>
      <c r="E60" s="259" t="n">
        <f aca="false">+$E$10</f>
        <v>7.5</v>
      </c>
      <c r="F60" s="251" t="n">
        <f aca="false">$B60*C60</f>
        <v>441</v>
      </c>
      <c r="G60" s="252" t="n">
        <f aca="false">$B60*D60</f>
        <v>483</v>
      </c>
      <c r="H60" s="253" t="n">
        <f aca="false">$B60*E60</f>
        <v>525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6.3</v>
      </c>
      <c r="D61" s="285" t="n">
        <v>6.9</v>
      </c>
      <c r="E61" s="259" t="n">
        <f aca="false">+$E$10</f>
        <v>7.5</v>
      </c>
      <c r="F61" s="251" t="n">
        <f aca="false">$B61*C61</f>
        <v>445.5</v>
      </c>
      <c r="G61" s="252" t="n">
        <f aca="false">$B61*D61</f>
        <v>487.928571428571</v>
      </c>
      <c r="H61" s="253" t="n">
        <f aca="false">$B61*E61</f>
        <v>530.357142857143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6.3</v>
      </c>
      <c r="D62" s="285" t="n">
        <v>6.9</v>
      </c>
      <c r="E62" s="259" t="n">
        <f aca="false">+$E$10</f>
        <v>7.5</v>
      </c>
      <c r="F62" s="251" t="n">
        <f aca="false">$B62*C62</f>
        <v>450</v>
      </c>
      <c r="G62" s="252" t="n">
        <f aca="false">$B62*D62</f>
        <v>492.857142857143</v>
      </c>
      <c r="H62" s="253" t="n">
        <f aca="false">$B62*E62</f>
        <v>535.714285714286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6.3</v>
      </c>
      <c r="D63" s="285" t="n">
        <v>6.9</v>
      </c>
      <c r="E63" s="259" t="n">
        <f aca="false">+$E$10</f>
        <v>7.5</v>
      </c>
      <c r="F63" s="251" t="n">
        <f aca="false">$B63*C63</f>
        <v>454.5</v>
      </c>
      <c r="G63" s="252" t="n">
        <f aca="false">$B63*D63</f>
        <v>497.785714285714</v>
      </c>
      <c r="H63" s="253" t="n">
        <f aca="false">$B63*E63</f>
        <v>541.071428571428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6.3</v>
      </c>
      <c r="D64" s="285" t="n">
        <v>6.9</v>
      </c>
      <c r="E64" s="259" t="n">
        <f aca="false">+$E$10</f>
        <v>7.5</v>
      </c>
      <c r="F64" s="251" t="n">
        <f aca="false">$B64*C64</f>
        <v>459</v>
      </c>
      <c r="G64" s="252" t="n">
        <f aca="false">$B64*D64</f>
        <v>502.714285714286</v>
      </c>
      <c r="H64" s="253" t="n">
        <f aca="false">$B64*E64</f>
        <v>546.428571428572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6.3</v>
      </c>
      <c r="D65" s="285" t="n">
        <v>6.9</v>
      </c>
      <c r="E65" s="259" t="n">
        <f aca="false">+$E$10</f>
        <v>7.5</v>
      </c>
      <c r="F65" s="251" t="n">
        <f aca="false">$B65*C65</f>
        <v>463.5</v>
      </c>
      <c r="G65" s="252" t="n">
        <f aca="false">$B65*D65</f>
        <v>507.642857142857</v>
      </c>
      <c r="H65" s="253" t="n">
        <f aca="false">$B65*E65</f>
        <v>551.785714285714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6.3</v>
      </c>
      <c r="D66" s="285" t="n">
        <v>6.9</v>
      </c>
      <c r="E66" s="259" t="n">
        <f aca="false">+$E$10</f>
        <v>7.5</v>
      </c>
      <c r="F66" s="251" t="n">
        <f aca="false">$B66*C66</f>
        <v>468</v>
      </c>
      <c r="G66" s="252" t="n">
        <f aca="false">$B66*D66</f>
        <v>512.571428571429</v>
      </c>
      <c r="H66" s="253" t="n">
        <f aca="false">$B66*E66</f>
        <v>557.142857142857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6.3</v>
      </c>
      <c r="D67" s="285" t="n">
        <v>6.9</v>
      </c>
      <c r="E67" s="259" t="n">
        <f aca="false">+$E$10</f>
        <v>7.5</v>
      </c>
      <c r="F67" s="251" t="n">
        <f aca="false">$B67*C67</f>
        <v>472.5</v>
      </c>
      <c r="G67" s="252" t="n">
        <f aca="false">$B67*D67</f>
        <v>517.5</v>
      </c>
      <c r="H67" s="253" t="n">
        <f aca="false">$B67*E67</f>
        <v>562.5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6.3</v>
      </c>
      <c r="D68" s="285" t="n">
        <v>6.9</v>
      </c>
      <c r="E68" s="259" t="n">
        <f aca="false">+$E$10</f>
        <v>7.5</v>
      </c>
      <c r="F68" s="251" t="n">
        <f aca="false">$B68*C68</f>
        <v>477</v>
      </c>
      <c r="G68" s="252" t="n">
        <f aca="false">$B68*D68</f>
        <v>522.428571428571</v>
      </c>
      <c r="H68" s="253" t="n">
        <f aca="false">$B68*E68</f>
        <v>567.857142857143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6.3</v>
      </c>
      <c r="D69" s="285" t="n">
        <v>6.9</v>
      </c>
      <c r="E69" s="259" t="n">
        <f aca="false">+$E$10</f>
        <v>7.5</v>
      </c>
      <c r="F69" s="251" t="n">
        <f aca="false">$B69*C69</f>
        <v>481.5</v>
      </c>
      <c r="G69" s="252" t="n">
        <f aca="false">$B69*D69</f>
        <v>527.357142857143</v>
      </c>
      <c r="H69" s="253" t="n">
        <f aca="false">$B69*E69</f>
        <v>573.214285714286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6.3</v>
      </c>
      <c r="D70" s="285" t="n">
        <v>6.9</v>
      </c>
      <c r="E70" s="259" t="n">
        <f aca="false">+$E$10</f>
        <v>7.5</v>
      </c>
      <c r="F70" s="251" t="n">
        <f aca="false">$B70*C70</f>
        <v>486</v>
      </c>
      <c r="G70" s="252" t="n">
        <f aca="false">$B70*D70</f>
        <v>532.285714285714</v>
      </c>
      <c r="H70" s="253" t="n">
        <f aca="false">$B70*E70</f>
        <v>578.571428571428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6.3</v>
      </c>
      <c r="D71" s="285" t="n">
        <v>6.9</v>
      </c>
      <c r="E71" s="259" t="n">
        <f aca="false">+$E$10</f>
        <v>7.5</v>
      </c>
      <c r="F71" s="251" t="n">
        <f aca="false">$B71*C71</f>
        <v>490.5</v>
      </c>
      <c r="G71" s="252" t="n">
        <f aca="false">$B71*D71</f>
        <v>537.214285714286</v>
      </c>
      <c r="H71" s="253" t="n">
        <f aca="false">$B71*E71</f>
        <v>583.928571428572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6.3</v>
      </c>
      <c r="D72" s="285" t="n">
        <v>6.9</v>
      </c>
      <c r="E72" s="259" t="n">
        <f aca="false">+$E$10</f>
        <v>7.5</v>
      </c>
      <c r="F72" s="251" t="n">
        <f aca="false">$B72*C72</f>
        <v>495</v>
      </c>
      <c r="G72" s="252" t="n">
        <f aca="false">$B72*D72</f>
        <v>542.142857142857</v>
      </c>
      <c r="H72" s="253" t="n">
        <f aca="false">$B72*E72</f>
        <v>589.285714285714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6.3</v>
      </c>
      <c r="D73" s="285" t="n">
        <v>6.9</v>
      </c>
      <c r="E73" s="259" t="n">
        <f aca="false">+$E$10</f>
        <v>7.5</v>
      </c>
      <c r="F73" s="251" t="n">
        <f aca="false">$B73*C73</f>
        <v>499.5</v>
      </c>
      <c r="G73" s="252" t="n">
        <f aca="false">$B73*D73</f>
        <v>547.071428571429</v>
      </c>
      <c r="H73" s="253" t="n">
        <f aca="false">$B73*E73</f>
        <v>594.642857142857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6.3</v>
      </c>
      <c r="D74" s="285" t="n">
        <v>6.9</v>
      </c>
      <c r="E74" s="259" t="n">
        <f aca="false">+$E$10</f>
        <v>7.5</v>
      </c>
      <c r="F74" s="251" t="n">
        <f aca="false">$B74*C74</f>
        <v>504</v>
      </c>
      <c r="G74" s="252" t="n">
        <f aca="false">$B74*D74</f>
        <v>552</v>
      </c>
      <c r="H74" s="253" t="n">
        <f aca="false">$B74*E74</f>
        <v>600</v>
      </c>
    </row>
    <row r="75" customFormat="fals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6.3</v>
      </c>
      <c r="D75" s="285" t="n">
        <v>6.9</v>
      </c>
      <c r="E75" s="259" t="n">
        <f aca="false">+$E$10</f>
        <v>7.5</v>
      </c>
      <c r="F75" s="251" t="n">
        <f aca="false">$B75*C75</f>
        <v>508.5</v>
      </c>
      <c r="G75" s="252" t="n">
        <f aca="false">$B75*D75</f>
        <v>556.928571428571</v>
      </c>
      <c r="H75" s="253" t="n">
        <f aca="false">$B75*E75</f>
        <v>605.357142857143</v>
      </c>
      <c r="I75" s="260"/>
      <c r="J75" s="260"/>
      <c r="K75" s="260"/>
    </row>
    <row r="76" customFormat="fals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6.3</v>
      </c>
      <c r="D76" s="285" t="n">
        <v>6.9</v>
      </c>
      <c r="E76" s="259" t="n">
        <f aca="false">+$E$10</f>
        <v>7.5</v>
      </c>
      <c r="F76" s="251" t="n">
        <f aca="false">$B76*C76</f>
        <v>513</v>
      </c>
      <c r="G76" s="252" t="n">
        <f aca="false">$B76*D76</f>
        <v>561.857142857143</v>
      </c>
      <c r="H76" s="253" t="n">
        <f aca="false">$B76*E76</f>
        <v>610.714285714286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6.3</v>
      </c>
      <c r="D77" s="285" t="n">
        <v>6.9</v>
      </c>
      <c r="E77" s="259" t="n">
        <f aca="false">+$E$10</f>
        <v>7.5</v>
      </c>
      <c r="F77" s="251" t="n">
        <f aca="false">$B77*C77</f>
        <v>517.5</v>
      </c>
      <c r="G77" s="252" t="n">
        <f aca="false">$B77*D77</f>
        <v>566.785714285714</v>
      </c>
      <c r="H77" s="253" t="n">
        <f aca="false">$B77*E77</f>
        <v>616.071428571428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6.3</v>
      </c>
      <c r="D78" s="285" t="n">
        <v>6.9</v>
      </c>
      <c r="E78" s="259" t="n">
        <f aca="false">+$E$10</f>
        <v>7.5</v>
      </c>
      <c r="F78" s="251" t="n">
        <f aca="false">$B78*C78</f>
        <v>522</v>
      </c>
      <c r="G78" s="252" t="n">
        <f aca="false">$B78*D78</f>
        <v>571.714285714286</v>
      </c>
      <c r="H78" s="253" t="n">
        <f aca="false">$B78*E78</f>
        <v>621.428571428572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6.3</v>
      </c>
      <c r="D79" s="285" t="n">
        <v>6.9</v>
      </c>
      <c r="E79" s="259" t="n">
        <f aca="false">+$E$10</f>
        <v>7.5</v>
      </c>
      <c r="F79" s="251" t="n">
        <f aca="false">$B79*C79</f>
        <v>526.5</v>
      </c>
      <c r="G79" s="252" t="n">
        <f aca="false">$B79*D79</f>
        <v>576.642857142857</v>
      </c>
      <c r="H79" s="253" t="n">
        <f aca="false">$B79*E79</f>
        <v>626.785714285714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6.3</v>
      </c>
      <c r="D80" s="285" t="n">
        <v>6.9</v>
      </c>
      <c r="E80" s="259" t="n">
        <f aca="false">+$E$10</f>
        <v>7.5</v>
      </c>
      <c r="F80" s="251" t="n">
        <f aca="false">$B80*C80</f>
        <v>531</v>
      </c>
      <c r="G80" s="252" t="n">
        <f aca="false">$B80*D80</f>
        <v>581.571428571429</v>
      </c>
      <c r="H80" s="253" t="n">
        <f aca="false">$B80*E80</f>
        <v>632.142857142857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6.3</v>
      </c>
      <c r="D81" s="285" t="n">
        <v>6.9</v>
      </c>
      <c r="E81" s="259" t="n">
        <f aca="false">+$E$10</f>
        <v>7.5</v>
      </c>
      <c r="F81" s="251" t="n">
        <f aca="false">$B81*C81</f>
        <v>535.5</v>
      </c>
      <c r="G81" s="252" t="n">
        <f aca="false">$B81*D81</f>
        <v>586.5</v>
      </c>
      <c r="H81" s="253" t="n">
        <f aca="false">$B81*E81</f>
        <v>637.5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6.3</v>
      </c>
      <c r="D82" s="285" t="n">
        <v>6.9</v>
      </c>
      <c r="E82" s="259" t="n">
        <f aca="false">+$E$10</f>
        <v>7.5</v>
      </c>
      <c r="F82" s="251" t="n">
        <f aca="false">$B82*C82</f>
        <v>540</v>
      </c>
      <c r="G82" s="252" t="n">
        <f aca="false">$B82*D82</f>
        <v>591.428571428571</v>
      </c>
      <c r="H82" s="253" t="n">
        <f aca="false">$B82*E82</f>
        <v>642.857142857143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6.3</v>
      </c>
      <c r="D83" s="285" t="n">
        <v>6.9</v>
      </c>
      <c r="E83" s="259" t="n">
        <f aca="false">+$E$10</f>
        <v>7.5</v>
      </c>
      <c r="F83" s="251" t="n">
        <f aca="false">$B83*C83</f>
        <v>544.5</v>
      </c>
      <c r="G83" s="252" t="n">
        <f aca="false">$B83*D83</f>
        <v>596.357142857143</v>
      </c>
      <c r="H83" s="253" t="n">
        <f aca="false">$B83*E83</f>
        <v>648.214285714286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6.3</v>
      </c>
      <c r="D84" s="285" t="n">
        <v>6.9</v>
      </c>
      <c r="E84" s="259" t="n">
        <f aca="false">+$E$10</f>
        <v>7.5</v>
      </c>
      <c r="F84" s="251" t="n">
        <f aca="false">$B84*C84</f>
        <v>549</v>
      </c>
      <c r="G84" s="252" t="n">
        <f aca="false">$B84*D84</f>
        <v>601.285714285714</v>
      </c>
      <c r="H84" s="253" t="n">
        <f aca="false">$B84*E84</f>
        <v>653.571428571428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6.3</v>
      </c>
      <c r="D85" s="285" t="n">
        <v>6.9</v>
      </c>
      <c r="E85" s="259" t="n">
        <f aca="false">+$E$10</f>
        <v>7.5</v>
      </c>
      <c r="F85" s="251" t="n">
        <f aca="false">$B85*C85</f>
        <v>553.5</v>
      </c>
      <c r="G85" s="252" t="n">
        <f aca="false">$B85*D85</f>
        <v>606.214285714286</v>
      </c>
      <c r="H85" s="253" t="n">
        <f aca="false">$B85*E85</f>
        <v>658.928571428572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6.3</v>
      </c>
      <c r="D86" s="285" t="n">
        <v>6.9</v>
      </c>
      <c r="E86" s="259" t="n">
        <f aca="false">+$E$10</f>
        <v>7.5</v>
      </c>
      <c r="F86" s="251" t="n">
        <f aca="false">$B86*C86</f>
        <v>558</v>
      </c>
      <c r="G86" s="252" t="n">
        <f aca="false">$B86*D86</f>
        <v>611.142857142857</v>
      </c>
      <c r="H86" s="253" t="n">
        <f aca="false">$B86*E86</f>
        <v>664.285714285714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6.3</v>
      </c>
      <c r="D87" s="285" t="n">
        <v>6.9</v>
      </c>
      <c r="E87" s="259" t="n">
        <f aca="false">+$E$10</f>
        <v>7.5</v>
      </c>
      <c r="F87" s="251" t="n">
        <f aca="false">$B87*C87</f>
        <v>562.5</v>
      </c>
      <c r="G87" s="252" t="n">
        <f aca="false">$B87*D87</f>
        <v>616.071428571429</v>
      </c>
      <c r="H87" s="253" t="n">
        <f aca="false">$B87*E87</f>
        <v>669.642857142857</v>
      </c>
    </row>
    <row r="88" customFormat="fals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6.3</v>
      </c>
      <c r="D88" s="285" t="n">
        <v>6.9</v>
      </c>
      <c r="E88" s="259" t="n">
        <f aca="false">+$E$10</f>
        <v>7.5</v>
      </c>
      <c r="F88" s="251" t="n">
        <f aca="false">$B88*C88</f>
        <v>567</v>
      </c>
      <c r="G88" s="252" t="n">
        <f aca="false">$B88*D88</f>
        <v>621</v>
      </c>
      <c r="H88" s="253" t="n">
        <f aca="false">$B88*E88</f>
        <v>675</v>
      </c>
      <c r="I88" s="250"/>
      <c r="J88" s="250"/>
      <c r="K88" s="250"/>
    </row>
    <row r="89" customFormat="false" ht="13.8" hidden="false" customHeight="false" outlineLevel="0" collapsed="false">
      <c r="A89" s="218"/>
      <c r="B89" s="216"/>
      <c r="C89" s="217"/>
      <c r="D89" s="286"/>
      <c r="E89" s="235"/>
      <c r="F89" s="219"/>
      <c r="G89" s="250"/>
      <c r="H89" s="220"/>
      <c r="I89" s="250"/>
      <c r="J89" s="250"/>
      <c r="K89" s="250"/>
    </row>
    <row r="90" customFormat="false" ht="13.8" hidden="false" customHeight="false" outlineLevel="0" collapsed="false">
      <c r="A90" s="262"/>
      <c r="B90" s="216" t="s">
        <v>204</v>
      </c>
      <c r="C90" s="217"/>
      <c r="D90" s="286"/>
      <c r="E90" s="263"/>
      <c r="F90" s="264"/>
      <c r="G90" s="217"/>
      <c r="H90" s="265"/>
      <c r="I90" s="217"/>
      <c r="J90" s="217"/>
      <c r="K90" s="217"/>
    </row>
    <row r="91" customFormat="false" ht="13.8" hidden="false" customHeight="false" outlineLevel="0" collapsed="false">
      <c r="A91" s="262"/>
      <c r="B91" s="216" t="s">
        <v>205</v>
      </c>
      <c r="C91" s="217"/>
      <c r="D91" s="286"/>
      <c r="E91" s="263"/>
      <c r="F91" s="264"/>
      <c r="G91" s="217"/>
      <c r="H91" s="265"/>
      <c r="I91" s="217"/>
      <c r="J91" s="217"/>
      <c r="K91" s="217"/>
    </row>
    <row r="92" customFormat="false" ht="13.8" hidden="false" customHeight="false" outlineLevel="0" collapsed="false">
      <c r="A92" s="87"/>
      <c r="B92" s="216" t="s">
        <v>206</v>
      </c>
      <c r="C92" s="217"/>
      <c r="D92" s="286"/>
      <c r="E92" s="263"/>
      <c r="F92" s="264"/>
      <c r="G92" s="217"/>
      <c r="H92" s="265"/>
      <c r="I92" s="250"/>
      <c r="J92" s="250"/>
      <c r="K92" s="250"/>
    </row>
    <row r="93" customFormat="false" ht="13.8" hidden="false" customHeight="false" outlineLevel="0" collapsed="false">
      <c r="A93" s="218"/>
      <c r="B93" s="223" t="s">
        <v>200</v>
      </c>
      <c r="C93" s="224"/>
      <c r="D93" s="279"/>
      <c r="E93" s="255"/>
      <c r="F93" s="255" t="s">
        <v>209</v>
      </c>
      <c r="G93" s="225"/>
      <c r="H93" s="256"/>
      <c r="I93" s="250"/>
      <c r="J93" s="250"/>
      <c r="K93" s="250"/>
    </row>
    <row r="94" customFormat="false" ht="13" hidden="false" customHeight="false" outlineLevel="0" collapsed="false">
      <c r="A94" s="218"/>
      <c r="B94" s="234"/>
      <c r="C94" s="250"/>
      <c r="D94" s="285"/>
      <c r="E94" s="218" t="s">
        <v>202</v>
      </c>
      <c r="F94" s="87"/>
      <c r="G94" s="87"/>
      <c r="H94" s="257"/>
      <c r="I94" s="250"/>
      <c r="J94" s="250"/>
      <c r="K94" s="250"/>
    </row>
    <row r="95" customFormat="false" ht="13.8" hidden="false" customHeight="false" outlineLevel="0" collapsed="false">
      <c r="A95" s="218"/>
      <c r="B95" s="234"/>
      <c r="C95" s="250"/>
      <c r="D95" s="285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customFormat="fals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6.3</v>
      </c>
      <c r="D96" s="285" t="n">
        <v>6.9</v>
      </c>
      <c r="E96" s="259" t="n">
        <f aca="false">+$E$10</f>
        <v>7.5</v>
      </c>
      <c r="F96" s="251" t="n">
        <f aca="false">$B96*C96</f>
        <v>569.52</v>
      </c>
      <c r="G96" s="252" t="n">
        <f aca="false">$B96*D96</f>
        <v>623.76</v>
      </c>
      <c r="H96" s="253" t="n">
        <f aca="false">$B96*E96</f>
        <v>678</v>
      </c>
      <c r="I96" s="250"/>
      <c r="J96" s="250"/>
      <c r="K96" s="250"/>
    </row>
    <row r="97" customFormat="fals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6.3</v>
      </c>
      <c r="D97" s="285" t="n">
        <v>6.9</v>
      </c>
      <c r="E97" s="259" t="n">
        <f aca="false">+$E$10</f>
        <v>7.5</v>
      </c>
      <c r="F97" s="251" t="n">
        <f aca="false">$B97*C97</f>
        <v>572.04</v>
      </c>
      <c r="G97" s="252" t="n">
        <f aca="false">$B97*D97</f>
        <v>626.52</v>
      </c>
      <c r="H97" s="253" t="n">
        <f aca="false">$B97*E97</f>
        <v>681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6.3</v>
      </c>
      <c r="D98" s="285" t="n">
        <v>6.9</v>
      </c>
      <c r="E98" s="259" t="n">
        <f aca="false">+$E$10</f>
        <v>7.5</v>
      </c>
      <c r="F98" s="251" t="n">
        <f aca="false">$B98*C98</f>
        <v>574.56</v>
      </c>
      <c r="G98" s="252" t="n">
        <f aca="false">$B98*D98</f>
        <v>629.28</v>
      </c>
      <c r="H98" s="253" t="n">
        <f aca="false">$B98*E98</f>
        <v>684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6.3</v>
      </c>
      <c r="D99" s="285" t="n">
        <v>6.9</v>
      </c>
      <c r="E99" s="259" t="n">
        <f aca="false">+$E$10</f>
        <v>7.5</v>
      </c>
      <c r="F99" s="251" t="n">
        <f aca="false">$B99*C99</f>
        <v>577.08</v>
      </c>
      <c r="G99" s="252" t="n">
        <f aca="false">$B99*D99</f>
        <v>632.04</v>
      </c>
      <c r="H99" s="253" t="n">
        <f aca="false">$B99*E99</f>
        <v>687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6.3</v>
      </c>
      <c r="D100" s="285" t="n">
        <v>6.9</v>
      </c>
      <c r="E100" s="259" t="n">
        <f aca="false">+$E$10</f>
        <v>7.5</v>
      </c>
      <c r="F100" s="251" t="n">
        <f aca="false">$B100*C100</f>
        <v>579.6</v>
      </c>
      <c r="G100" s="252" t="n">
        <f aca="false">$B100*D100</f>
        <v>634.8</v>
      </c>
      <c r="H100" s="253" t="n">
        <f aca="false">$B100*E100</f>
        <v>690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6.3</v>
      </c>
      <c r="D101" s="285" t="n">
        <v>6.9</v>
      </c>
      <c r="E101" s="259" t="n">
        <f aca="false">+$E$10</f>
        <v>7.5</v>
      </c>
      <c r="F101" s="251" t="n">
        <f aca="false">$B101*C101</f>
        <v>582.12</v>
      </c>
      <c r="G101" s="252" t="n">
        <f aca="false">$B101*D101</f>
        <v>637.56</v>
      </c>
      <c r="H101" s="253" t="n">
        <f aca="false">$B101*E101</f>
        <v>693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6.3</v>
      </c>
      <c r="D102" s="285" t="n">
        <v>6.9</v>
      </c>
      <c r="E102" s="259" t="n">
        <f aca="false">+$E$10</f>
        <v>7.5</v>
      </c>
      <c r="F102" s="251" t="n">
        <f aca="false">$B102*C102</f>
        <v>584.64</v>
      </c>
      <c r="G102" s="252" t="n">
        <f aca="false">$B102*D102</f>
        <v>640.32</v>
      </c>
      <c r="H102" s="253" t="n">
        <f aca="false">$B102*E102</f>
        <v>696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6.3</v>
      </c>
      <c r="D103" s="285" t="n">
        <v>6.9</v>
      </c>
      <c r="E103" s="259" t="n">
        <f aca="false">+$E$10</f>
        <v>7.5</v>
      </c>
      <c r="F103" s="251" t="n">
        <f aca="false">$B103*C103</f>
        <v>587.16</v>
      </c>
      <c r="G103" s="252" t="n">
        <f aca="false">$B103*D103</f>
        <v>643.08</v>
      </c>
      <c r="H103" s="253" t="n">
        <f aca="false">$B103*E103</f>
        <v>699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6.3</v>
      </c>
      <c r="D104" s="285" t="n">
        <v>6.9</v>
      </c>
      <c r="E104" s="259" t="n">
        <f aca="false">+$E$10</f>
        <v>7.5</v>
      </c>
      <c r="F104" s="251" t="n">
        <f aca="false">$B104*C104</f>
        <v>589.68</v>
      </c>
      <c r="G104" s="252" t="n">
        <f aca="false">$B104*D104</f>
        <v>645.84</v>
      </c>
      <c r="H104" s="253" t="n">
        <f aca="false">$B104*E104</f>
        <v>702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6.3</v>
      </c>
      <c r="D105" s="285" t="n">
        <v>6.9</v>
      </c>
      <c r="E105" s="259" t="n">
        <f aca="false">+$E$10</f>
        <v>7.5</v>
      </c>
      <c r="F105" s="251" t="n">
        <f aca="false">$B105*C105</f>
        <v>592.2</v>
      </c>
      <c r="G105" s="252" t="n">
        <f aca="false">$B105*D105</f>
        <v>648.6</v>
      </c>
      <c r="H105" s="253" t="n">
        <f aca="false">$B105*E105</f>
        <v>705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6.3</v>
      </c>
      <c r="D106" s="285" t="n">
        <v>6.9</v>
      </c>
      <c r="E106" s="259" t="n">
        <f aca="false">+$E$10</f>
        <v>7.5</v>
      </c>
      <c r="F106" s="251" t="n">
        <f aca="false">$B106*C106</f>
        <v>594.72</v>
      </c>
      <c r="G106" s="252" t="n">
        <f aca="false">$B106*D106</f>
        <v>651.36</v>
      </c>
      <c r="H106" s="253" t="n">
        <f aca="false">$B106*E106</f>
        <v>708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6.3</v>
      </c>
      <c r="D107" s="285" t="n">
        <v>6.9</v>
      </c>
      <c r="E107" s="259" t="n">
        <f aca="false">+$E$10</f>
        <v>7.5</v>
      </c>
      <c r="F107" s="251" t="n">
        <f aca="false">$B107*C107</f>
        <v>597.24</v>
      </c>
      <c r="G107" s="252" t="n">
        <f aca="false">$B107*D107</f>
        <v>654.12</v>
      </c>
      <c r="H107" s="253" t="n">
        <f aca="false">$B107*E107</f>
        <v>711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6.3</v>
      </c>
      <c r="D108" s="285" t="n">
        <v>6.9</v>
      </c>
      <c r="E108" s="259" t="n">
        <f aca="false">+$E$10</f>
        <v>7.5</v>
      </c>
      <c r="F108" s="251" t="n">
        <f aca="false">$B108*C108</f>
        <v>599.76</v>
      </c>
      <c r="G108" s="252" t="n">
        <f aca="false">$B108*D108</f>
        <v>656.88</v>
      </c>
      <c r="H108" s="253" t="n">
        <f aca="false">$B108*E108</f>
        <v>714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6.3</v>
      </c>
      <c r="D109" s="285" t="n">
        <v>6.9</v>
      </c>
      <c r="E109" s="259" t="n">
        <f aca="false">+$E$10</f>
        <v>7.5</v>
      </c>
      <c r="F109" s="251" t="n">
        <f aca="false">$B109*C109</f>
        <v>602.28</v>
      </c>
      <c r="G109" s="252" t="n">
        <f aca="false">$B109*D109</f>
        <v>659.64</v>
      </c>
      <c r="H109" s="253" t="n">
        <f aca="false">$B109*E109</f>
        <v>717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6.3</v>
      </c>
      <c r="D110" s="285" t="n">
        <v>6.9</v>
      </c>
      <c r="E110" s="259" t="n">
        <f aca="false">+$E$10</f>
        <v>7.5</v>
      </c>
      <c r="F110" s="251" t="n">
        <f aca="false">$B110*C110</f>
        <v>604.8</v>
      </c>
      <c r="G110" s="252" t="n">
        <f aca="false">$B110*D110</f>
        <v>662.4</v>
      </c>
      <c r="H110" s="253" t="n">
        <f aca="false">$B110*E110</f>
        <v>720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6.3</v>
      </c>
      <c r="D111" s="285" t="n">
        <v>6.9</v>
      </c>
      <c r="E111" s="259" t="n">
        <f aca="false">+$E$10</f>
        <v>7.5</v>
      </c>
      <c r="F111" s="251" t="n">
        <f aca="false">$B111*C111</f>
        <v>607.32</v>
      </c>
      <c r="G111" s="252" t="n">
        <f aca="false">$B111*D111</f>
        <v>665.16</v>
      </c>
      <c r="H111" s="253" t="n">
        <f aca="false">$B111*E111</f>
        <v>723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6.3</v>
      </c>
      <c r="D112" s="285" t="n">
        <v>6.9</v>
      </c>
      <c r="E112" s="259" t="n">
        <f aca="false">+$E$10</f>
        <v>7.5</v>
      </c>
      <c r="F112" s="251" t="n">
        <f aca="false">$B112*C112</f>
        <v>609.84</v>
      </c>
      <c r="G112" s="252" t="n">
        <f aca="false">$B112*D112</f>
        <v>667.92</v>
      </c>
      <c r="H112" s="253" t="n">
        <f aca="false">$B112*E112</f>
        <v>726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6.3</v>
      </c>
      <c r="D113" s="285" t="n">
        <v>6.9</v>
      </c>
      <c r="E113" s="259" t="n">
        <f aca="false">+$E$10</f>
        <v>7.5</v>
      </c>
      <c r="F113" s="251" t="n">
        <f aca="false">$B113*C113</f>
        <v>612.36</v>
      </c>
      <c r="G113" s="252" t="n">
        <f aca="false">$B113*D113</f>
        <v>670.68</v>
      </c>
      <c r="H113" s="253" t="n">
        <f aca="false">$B113*E113</f>
        <v>729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6.3</v>
      </c>
      <c r="D114" s="285" t="n">
        <v>6.9</v>
      </c>
      <c r="E114" s="259" t="n">
        <f aca="false">+$E$10</f>
        <v>7.5</v>
      </c>
      <c r="F114" s="251" t="n">
        <f aca="false">$B114*C114</f>
        <v>614.88</v>
      </c>
      <c r="G114" s="252" t="n">
        <f aca="false">$B114*D114</f>
        <v>673.44</v>
      </c>
      <c r="H114" s="253" t="n">
        <f aca="false">$B114*E114</f>
        <v>732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6.3</v>
      </c>
      <c r="D115" s="285" t="n">
        <v>6.9</v>
      </c>
      <c r="E115" s="259" t="n">
        <f aca="false">+$E$10</f>
        <v>7.5</v>
      </c>
      <c r="F115" s="251" t="n">
        <f aca="false">$B115*C115</f>
        <v>617.4</v>
      </c>
      <c r="G115" s="252" t="n">
        <f aca="false">$B115*D115</f>
        <v>676.2</v>
      </c>
      <c r="H115" s="253" t="n">
        <f aca="false">$B115*E115</f>
        <v>735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6.3</v>
      </c>
      <c r="D116" s="285" t="n">
        <v>6.9</v>
      </c>
      <c r="E116" s="259" t="n">
        <f aca="false">+$E$10</f>
        <v>7.5</v>
      </c>
      <c r="F116" s="251" t="n">
        <f aca="false">$B116*C116</f>
        <v>619.92</v>
      </c>
      <c r="G116" s="252" t="n">
        <f aca="false">$B116*D116</f>
        <v>678.96</v>
      </c>
      <c r="H116" s="253" t="n">
        <f aca="false">$B116*E116</f>
        <v>738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6.3</v>
      </c>
      <c r="D117" s="285" t="n">
        <v>6.9</v>
      </c>
      <c r="E117" s="259" t="n">
        <f aca="false">+$E$10</f>
        <v>7.5</v>
      </c>
      <c r="F117" s="251" t="n">
        <f aca="false">$B117*C117</f>
        <v>622.44</v>
      </c>
      <c r="G117" s="252" t="n">
        <f aca="false">$B117*D117</f>
        <v>681.72</v>
      </c>
      <c r="H117" s="253" t="n">
        <f aca="false">$B117*E117</f>
        <v>741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6.3</v>
      </c>
      <c r="D118" s="285" t="n">
        <v>6.9</v>
      </c>
      <c r="E118" s="259" t="n">
        <f aca="false">+$E$10</f>
        <v>7.5</v>
      </c>
      <c r="F118" s="251" t="n">
        <f aca="false">$B118*C118</f>
        <v>624.96</v>
      </c>
      <c r="G118" s="252" t="n">
        <f aca="false">$B118*D118</f>
        <v>684.48</v>
      </c>
      <c r="H118" s="253" t="n">
        <f aca="false">$B118*E118</f>
        <v>744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6.3</v>
      </c>
      <c r="D119" s="285" t="n">
        <v>6.9</v>
      </c>
      <c r="E119" s="259" t="n">
        <f aca="false">+$E$10</f>
        <v>7.5</v>
      </c>
      <c r="F119" s="251" t="n">
        <f aca="false">$B119*C119</f>
        <v>627.48</v>
      </c>
      <c r="G119" s="252" t="n">
        <f aca="false">$B119*D119</f>
        <v>687.24</v>
      </c>
      <c r="H119" s="253" t="n">
        <f aca="false">$B119*E119</f>
        <v>747</v>
      </c>
    </row>
    <row r="120" customFormat="fals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6.3</v>
      </c>
      <c r="D120" s="285" t="n">
        <v>6.9</v>
      </c>
      <c r="E120" s="259" t="n">
        <f aca="false">+$E$10</f>
        <v>7.5</v>
      </c>
      <c r="F120" s="251" t="n">
        <f aca="false">$B120*C120</f>
        <v>630</v>
      </c>
      <c r="G120" s="252" t="n">
        <f aca="false">$B120*D120</f>
        <v>690</v>
      </c>
      <c r="H120" s="253" t="n">
        <f aca="false">$B120*E120</f>
        <v>750</v>
      </c>
      <c r="I120" s="260"/>
      <c r="J120" s="260"/>
      <c r="K120" s="260"/>
    </row>
    <row r="121" customFormat="fals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6.3</v>
      </c>
      <c r="D121" s="285" t="n">
        <v>6.9</v>
      </c>
      <c r="E121" s="259" t="n">
        <f aca="false">+$E$10</f>
        <v>7.5</v>
      </c>
      <c r="F121" s="251" t="n">
        <f aca="false">$B121*C121</f>
        <v>632.52</v>
      </c>
      <c r="G121" s="252" t="n">
        <f aca="false">$B121*D121</f>
        <v>692.76</v>
      </c>
      <c r="H121" s="253" t="n">
        <f aca="false">$B121*E121</f>
        <v>753</v>
      </c>
      <c r="I121" s="260"/>
      <c r="J121" s="260"/>
      <c r="K121" s="260"/>
    </row>
    <row r="122" customFormat="fals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6.3</v>
      </c>
      <c r="D122" s="285" t="n">
        <v>6.9</v>
      </c>
      <c r="E122" s="259" t="n">
        <f aca="false">+$E$10</f>
        <v>7.5</v>
      </c>
      <c r="F122" s="251" t="n">
        <f aca="false">$B122*C122</f>
        <v>635.04</v>
      </c>
      <c r="G122" s="252" t="n">
        <f aca="false">$B122*D122</f>
        <v>695.52</v>
      </c>
      <c r="H122" s="253" t="n">
        <f aca="false">$B122*E122</f>
        <v>756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6.3</v>
      </c>
      <c r="D123" s="285" t="n">
        <v>6.9</v>
      </c>
      <c r="E123" s="259" t="n">
        <f aca="false">+$E$10</f>
        <v>7.5</v>
      </c>
      <c r="F123" s="251" t="n">
        <f aca="false">$B123*C123</f>
        <v>637.56</v>
      </c>
      <c r="G123" s="252" t="n">
        <f aca="false">$B123*D123</f>
        <v>698.28</v>
      </c>
      <c r="H123" s="253" t="n">
        <f aca="false">$B123*E123</f>
        <v>759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6.3</v>
      </c>
      <c r="D124" s="285" t="n">
        <v>6.9</v>
      </c>
      <c r="E124" s="259" t="n">
        <f aca="false">+$E$10</f>
        <v>7.5</v>
      </c>
      <c r="F124" s="251" t="n">
        <f aca="false">$B124*C124</f>
        <v>640.08</v>
      </c>
      <c r="G124" s="252" t="n">
        <f aca="false">$B124*D124</f>
        <v>701.04</v>
      </c>
      <c r="H124" s="253" t="n">
        <f aca="false">$B124*E124</f>
        <v>762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6.3</v>
      </c>
      <c r="D125" s="285" t="n">
        <v>6.9</v>
      </c>
      <c r="E125" s="259" t="n">
        <f aca="false">+$E$10</f>
        <v>7.5</v>
      </c>
      <c r="F125" s="251" t="n">
        <f aca="false">$B125*C125</f>
        <v>642.6</v>
      </c>
      <c r="G125" s="252" t="n">
        <f aca="false">$B125*D125</f>
        <v>703.8</v>
      </c>
      <c r="H125" s="253" t="n">
        <f aca="false">$B125*E125</f>
        <v>765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6.3</v>
      </c>
      <c r="D126" s="285" t="n">
        <v>6.9</v>
      </c>
      <c r="E126" s="259" t="n">
        <f aca="false">+$E$10</f>
        <v>7.5</v>
      </c>
      <c r="F126" s="251" t="n">
        <f aca="false">$B126*C126</f>
        <v>645.12</v>
      </c>
      <c r="G126" s="252" t="n">
        <f aca="false">$B126*D126</f>
        <v>706.56</v>
      </c>
      <c r="H126" s="253" t="n">
        <f aca="false">$B126*E126</f>
        <v>768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6.3</v>
      </c>
      <c r="D127" s="285" t="n">
        <v>6.9</v>
      </c>
      <c r="E127" s="259" t="n">
        <f aca="false">+$E$10</f>
        <v>7.5</v>
      </c>
      <c r="F127" s="251" t="n">
        <f aca="false">$B127*C127</f>
        <v>647.64</v>
      </c>
      <c r="G127" s="252" t="n">
        <f aca="false">$B127*D127</f>
        <v>709.32</v>
      </c>
      <c r="H127" s="253" t="n">
        <f aca="false">$B127*E127</f>
        <v>771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6.3</v>
      </c>
      <c r="D128" s="285" t="n">
        <v>6.9</v>
      </c>
      <c r="E128" s="259" t="n">
        <f aca="false">+$E$10</f>
        <v>7.5</v>
      </c>
      <c r="F128" s="251" t="n">
        <f aca="false">$B128*C128</f>
        <v>650.16</v>
      </c>
      <c r="G128" s="252" t="n">
        <f aca="false">$B128*D128</f>
        <v>712.08</v>
      </c>
      <c r="H128" s="253" t="n">
        <f aca="false">$B128*E128</f>
        <v>774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6.3</v>
      </c>
      <c r="D129" s="285" t="n">
        <v>6.9</v>
      </c>
      <c r="E129" s="259" t="n">
        <f aca="false">+$E$10</f>
        <v>7.5</v>
      </c>
      <c r="F129" s="251" t="n">
        <f aca="false">$B129*C129</f>
        <v>652.68</v>
      </c>
      <c r="G129" s="252" t="n">
        <f aca="false">$B129*D129</f>
        <v>714.84</v>
      </c>
      <c r="H129" s="253" t="n">
        <f aca="false">$B129*E129</f>
        <v>777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6.3</v>
      </c>
      <c r="D130" s="285" t="n">
        <v>6.9</v>
      </c>
      <c r="E130" s="259" t="n">
        <f aca="false">+$E$10</f>
        <v>7.5</v>
      </c>
      <c r="F130" s="251" t="n">
        <f aca="false">$B130*C130</f>
        <v>655.2</v>
      </c>
      <c r="G130" s="252" t="n">
        <f aca="false">$B130*D130</f>
        <v>717.6</v>
      </c>
      <c r="H130" s="253" t="n">
        <f aca="false">$B130*E130</f>
        <v>780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6.3</v>
      </c>
      <c r="D131" s="285" t="n">
        <v>6.9</v>
      </c>
      <c r="E131" s="259" t="n">
        <f aca="false">+$E$10</f>
        <v>7.5</v>
      </c>
      <c r="F131" s="251" t="n">
        <f aca="false">$B131*C131</f>
        <v>657.72</v>
      </c>
      <c r="G131" s="252" t="n">
        <f aca="false">$B131*D131</f>
        <v>720.36</v>
      </c>
      <c r="H131" s="253" t="n">
        <f aca="false">$B131*E131</f>
        <v>783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6.3</v>
      </c>
      <c r="D132" s="285" t="n">
        <v>6.9</v>
      </c>
      <c r="E132" s="259" t="n">
        <f aca="false">+$E$10</f>
        <v>7.5</v>
      </c>
      <c r="F132" s="251" t="n">
        <f aca="false">$B132*C132</f>
        <v>660.24</v>
      </c>
      <c r="G132" s="252" t="n">
        <f aca="false">$B132*D132</f>
        <v>723.12</v>
      </c>
      <c r="H132" s="253" t="n">
        <f aca="false">$B132*E132</f>
        <v>786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6.3</v>
      </c>
      <c r="D133" s="285" t="n">
        <v>6.9</v>
      </c>
      <c r="E133" s="259" t="n">
        <f aca="false">+$E$10</f>
        <v>7.5</v>
      </c>
      <c r="F133" s="251" t="n">
        <f aca="false">$B133*C133</f>
        <v>662.76</v>
      </c>
      <c r="G133" s="252" t="n">
        <f aca="false">$B133*D133</f>
        <v>725.88</v>
      </c>
      <c r="H133" s="253" t="n">
        <f aca="false">$B133*E133</f>
        <v>789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6.3</v>
      </c>
      <c r="D134" s="285" t="n">
        <v>6.9</v>
      </c>
      <c r="E134" s="259" t="n">
        <f aca="false">+$E$10</f>
        <v>7.5</v>
      </c>
      <c r="F134" s="251" t="n">
        <f aca="false">$B134*C134</f>
        <v>665.28</v>
      </c>
      <c r="G134" s="252" t="n">
        <f aca="false">$B134*D134</f>
        <v>728.64</v>
      </c>
      <c r="H134" s="253" t="n">
        <f aca="false">$B134*E134</f>
        <v>792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6.3</v>
      </c>
      <c r="D135" s="285" t="n">
        <v>6.9</v>
      </c>
      <c r="E135" s="259" t="n">
        <f aca="false">+$E$10</f>
        <v>7.5</v>
      </c>
      <c r="F135" s="251" t="n">
        <f aca="false">$B135*C135</f>
        <v>667.8</v>
      </c>
      <c r="G135" s="252" t="n">
        <f aca="false">$B135*D135</f>
        <v>731.4</v>
      </c>
      <c r="H135" s="253" t="n">
        <f aca="false">$B135*E135</f>
        <v>795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6.3</v>
      </c>
      <c r="D136" s="285" t="n">
        <v>6.9</v>
      </c>
      <c r="E136" s="235" t="n">
        <f aca="false">+$E$10</f>
        <v>7.5</v>
      </c>
      <c r="F136" s="251" t="n">
        <f aca="false">$B136*C136</f>
        <v>670.32</v>
      </c>
      <c r="G136" s="252" t="n">
        <f aca="false">$B136*D136</f>
        <v>734.16</v>
      </c>
      <c r="H136" s="253" t="n">
        <f aca="false">$B136*E136</f>
        <v>798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6.3</v>
      </c>
      <c r="D137" s="285" t="n">
        <v>6.9</v>
      </c>
      <c r="E137" s="235" t="n">
        <f aca="false">+$E$10</f>
        <v>7.5</v>
      </c>
      <c r="F137" s="251" t="n">
        <f aca="false">$B137*C137</f>
        <v>672.84</v>
      </c>
      <c r="G137" s="252" t="n">
        <f aca="false">$B137*D137</f>
        <v>736.92</v>
      </c>
      <c r="H137" s="253" t="n">
        <f aca="false">$B137*E137</f>
        <v>801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6.3</v>
      </c>
      <c r="D138" s="285" t="n">
        <v>6.9</v>
      </c>
      <c r="E138" s="235" t="n">
        <f aca="false">+$E$10</f>
        <v>7.5</v>
      </c>
      <c r="F138" s="251" t="n">
        <f aca="false">$B138*C138</f>
        <v>675.36</v>
      </c>
      <c r="G138" s="252" t="n">
        <f aca="false">$B138*D138</f>
        <v>739.68</v>
      </c>
      <c r="H138" s="253" t="n">
        <f aca="false">$B138*E138</f>
        <v>804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6.3</v>
      </c>
      <c r="D139" s="285" t="n">
        <v>6.9</v>
      </c>
      <c r="E139" s="235" t="n">
        <f aca="false">+$E$10</f>
        <v>7.5</v>
      </c>
      <c r="F139" s="251" t="n">
        <f aca="false">$B139*C139</f>
        <v>677.88</v>
      </c>
      <c r="G139" s="252" t="n">
        <f aca="false">$B139*D139</f>
        <v>742.44</v>
      </c>
      <c r="H139" s="253" t="n">
        <f aca="false">$B139*E139</f>
        <v>807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6.3</v>
      </c>
      <c r="D140" s="285" t="n">
        <v>6.9</v>
      </c>
      <c r="E140" s="235" t="n">
        <f aca="false">+$E$10</f>
        <v>7.5</v>
      </c>
      <c r="F140" s="251" t="n">
        <f aca="false">$B140*C140</f>
        <v>680.4</v>
      </c>
      <c r="G140" s="252" t="n">
        <f aca="false">$B140*D140</f>
        <v>745.2</v>
      </c>
      <c r="H140" s="253" t="n">
        <f aca="false">$B140*E140</f>
        <v>810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6.3</v>
      </c>
      <c r="D141" s="285" t="n">
        <v>6.9</v>
      </c>
      <c r="E141" s="235" t="n">
        <f aca="false">+$E$10</f>
        <v>7.5</v>
      </c>
      <c r="F141" s="251" t="n">
        <f aca="false">$B141*C141</f>
        <v>682.92</v>
      </c>
      <c r="G141" s="252" t="n">
        <f aca="false">$B141*D141</f>
        <v>747.96</v>
      </c>
      <c r="H141" s="253" t="n">
        <f aca="false">$B141*E141</f>
        <v>813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6.3</v>
      </c>
      <c r="D142" s="285" t="n">
        <v>6.9</v>
      </c>
      <c r="E142" s="235" t="n">
        <f aca="false">+$E$10</f>
        <v>7.5</v>
      </c>
      <c r="F142" s="251" t="n">
        <f aca="false">$B142*C142</f>
        <v>685.44</v>
      </c>
      <c r="G142" s="252" t="n">
        <f aca="false">$B142*D142</f>
        <v>750.72</v>
      </c>
      <c r="H142" s="253" t="n">
        <f aca="false">$B142*E142</f>
        <v>816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6.3</v>
      </c>
      <c r="D143" s="285" t="n">
        <v>6.9</v>
      </c>
      <c r="E143" s="235" t="n">
        <f aca="false">+$E$10</f>
        <v>7.5</v>
      </c>
      <c r="F143" s="251" t="n">
        <f aca="false">$B143*C143</f>
        <v>687.96</v>
      </c>
      <c r="G143" s="252" t="n">
        <f aca="false">$B143*D143</f>
        <v>753.48</v>
      </c>
      <c r="H143" s="253" t="n">
        <f aca="false">$B143*E143</f>
        <v>819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6.3</v>
      </c>
      <c r="D144" s="285" t="n">
        <v>6.9</v>
      </c>
      <c r="E144" s="235" t="n">
        <f aca="false">+$E$10</f>
        <v>7.5</v>
      </c>
      <c r="F144" s="251" t="n">
        <f aca="false">$B144*C144</f>
        <v>690.48</v>
      </c>
      <c r="G144" s="252" t="n">
        <f aca="false">$B144*D144</f>
        <v>756.24</v>
      </c>
      <c r="H144" s="253" t="n">
        <f aca="false">$B144*E144</f>
        <v>822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6.3</v>
      </c>
      <c r="D145" s="285" t="n">
        <v>6.9</v>
      </c>
      <c r="E145" s="235" t="n">
        <f aca="false">+$E$10</f>
        <v>7.5</v>
      </c>
      <c r="F145" s="251" t="n">
        <f aca="false">$B145*C145</f>
        <v>693</v>
      </c>
      <c r="G145" s="252" t="n">
        <f aca="false">$B145*D145</f>
        <v>759</v>
      </c>
      <c r="H145" s="253" t="n">
        <f aca="false">$B145*E145</f>
        <v>825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6.3</v>
      </c>
      <c r="D146" s="285" t="n">
        <v>6.9</v>
      </c>
      <c r="E146" s="235" t="n">
        <f aca="false">+$E$10</f>
        <v>7.5</v>
      </c>
      <c r="F146" s="251" t="n">
        <f aca="false">$B146*C146</f>
        <v>695.52</v>
      </c>
      <c r="G146" s="252" t="n">
        <f aca="false">$B146*D146</f>
        <v>761.76</v>
      </c>
      <c r="H146" s="253" t="n">
        <f aca="false">$B146*E146</f>
        <v>828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6.3</v>
      </c>
      <c r="D147" s="285" t="n">
        <v>6.9</v>
      </c>
      <c r="E147" s="235" t="n">
        <f aca="false">+$E$10</f>
        <v>7.5</v>
      </c>
      <c r="F147" s="251" t="n">
        <f aca="false">$B147*C147</f>
        <v>698.04</v>
      </c>
      <c r="G147" s="252" t="n">
        <f aca="false">$B147*D147</f>
        <v>764.52</v>
      </c>
      <c r="H147" s="253" t="n">
        <f aca="false">$B147*E147</f>
        <v>831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6.3</v>
      </c>
      <c r="D148" s="285" t="n">
        <v>6.9</v>
      </c>
      <c r="E148" s="235" t="n">
        <f aca="false">+$E$10</f>
        <v>7.5</v>
      </c>
      <c r="F148" s="251" t="n">
        <f aca="false">$B148*C148</f>
        <v>700.56</v>
      </c>
      <c r="G148" s="252" t="n">
        <f aca="false">$B148*D148</f>
        <v>767.28</v>
      </c>
      <c r="H148" s="253" t="n">
        <f aca="false">$B148*E148</f>
        <v>834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6.3</v>
      </c>
      <c r="D149" s="285" t="n">
        <v>6.9</v>
      </c>
      <c r="E149" s="235" t="n">
        <f aca="false">+$E$10</f>
        <v>7.5</v>
      </c>
      <c r="F149" s="251" t="n">
        <f aca="false">$B149*C149</f>
        <v>703.08</v>
      </c>
      <c r="G149" s="252" t="n">
        <f aca="false">$B149*D149</f>
        <v>770.04</v>
      </c>
      <c r="H149" s="253" t="n">
        <f aca="false">$B149*E149</f>
        <v>837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6.3</v>
      </c>
      <c r="D150" s="285" t="n">
        <v>6.9</v>
      </c>
      <c r="E150" s="235" t="n">
        <f aca="false">+$E$10</f>
        <v>7.5</v>
      </c>
      <c r="F150" s="251" t="n">
        <f aca="false">$B150*C150</f>
        <v>705.6</v>
      </c>
      <c r="G150" s="252" t="n">
        <f aca="false">$B150*D150</f>
        <v>772.8</v>
      </c>
      <c r="H150" s="253" t="n">
        <f aca="false">$B150*E150</f>
        <v>840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6.3</v>
      </c>
      <c r="D151" s="285" t="n">
        <v>6.9</v>
      </c>
      <c r="E151" s="235" t="n">
        <f aca="false">+$E$10</f>
        <v>7.5</v>
      </c>
      <c r="F151" s="251" t="n">
        <f aca="false">$B151*C151</f>
        <v>708.12</v>
      </c>
      <c r="G151" s="252" t="n">
        <f aca="false">$B151*D151</f>
        <v>775.56</v>
      </c>
      <c r="H151" s="253" t="n">
        <f aca="false">$B151*E151</f>
        <v>843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6.3</v>
      </c>
      <c r="D152" s="285" t="n">
        <v>6.9</v>
      </c>
      <c r="E152" s="235" t="n">
        <f aca="false">+$E$10</f>
        <v>7.5</v>
      </c>
      <c r="F152" s="251" t="n">
        <f aca="false">$B152*C152</f>
        <v>710.64</v>
      </c>
      <c r="G152" s="252" t="n">
        <f aca="false">$B152*D152</f>
        <v>778.32</v>
      </c>
      <c r="H152" s="253" t="n">
        <f aca="false">$B152*E152</f>
        <v>846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6.3</v>
      </c>
      <c r="D153" s="285" t="n">
        <v>6.9</v>
      </c>
      <c r="E153" s="235" t="n">
        <f aca="false">+$E$10</f>
        <v>7.5</v>
      </c>
      <c r="F153" s="251" t="n">
        <f aca="false">$B153*C153</f>
        <v>713.16</v>
      </c>
      <c r="G153" s="252" t="n">
        <f aca="false">$B153*D153</f>
        <v>781.08</v>
      </c>
      <c r="H153" s="253" t="n">
        <f aca="false">$B153*E153</f>
        <v>849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6.3</v>
      </c>
      <c r="D154" s="285" t="n">
        <v>6.9</v>
      </c>
      <c r="E154" s="235" t="n">
        <f aca="false">+$E$10</f>
        <v>7.5</v>
      </c>
      <c r="F154" s="251" t="n">
        <f aca="false">$B154*C154</f>
        <v>715.68</v>
      </c>
      <c r="G154" s="252" t="n">
        <f aca="false">$B154*D154</f>
        <v>783.84</v>
      </c>
      <c r="H154" s="253" t="n">
        <f aca="false">$B154*E154</f>
        <v>852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6.3</v>
      </c>
      <c r="D155" s="285" t="n">
        <v>6.9</v>
      </c>
      <c r="E155" s="235" t="n">
        <f aca="false">+$E$10</f>
        <v>7.5</v>
      </c>
      <c r="F155" s="251" t="n">
        <f aca="false">$B155*C155</f>
        <v>718.2</v>
      </c>
      <c r="G155" s="252" t="n">
        <f aca="false">$B155*D155</f>
        <v>786.6</v>
      </c>
      <c r="H155" s="253" t="n">
        <f aca="false">$B155*E155</f>
        <v>855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6.3</v>
      </c>
      <c r="D156" s="285" t="n">
        <v>6.9</v>
      </c>
      <c r="E156" s="235" t="n">
        <f aca="false">+$E$10</f>
        <v>7.5</v>
      </c>
      <c r="F156" s="251" t="n">
        <f aca="false">$B156*C156</f>
        <v>720.72</v>
      </c>
      <c r="G156" s="252" t="n">
        <f aca="false">$B156*D156</f>
        <v>789.36</v>
      </c>
      <c r="H156" s="253" t="n">
        <f aca="false">$B156*E156</f>
        <v>858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6.3</v>
      </c>
      <c r="D157" s="285" t="n">
        <v>6.9</v>
      </c>
      <c r="E157" s="235" t="n">
        <f aca="false">+$E$10</f>
        <v>7.5</v>
      </c>
      <c r="F157" s="251" t="n">
        <f aca="false">$B157*C157</f>
        <v>723.24</v>
      </c>
      <c r="G157" s="252" t="n">
        <f aca="false">$B157*D157</f>
        <v>792.12</v>
      </c>
      <c r="H157" s="253" t="n">
        <f aca="false">$B157*E157</f>
        <v>861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6.3</v>
      </c>
      <c r="D158" s="285" t="n">
        <v>6.9</v>
      </c>
      <c r="E158" s="235" t="n">
        <f aca="false">+$E$10</f>
        <v>7.5</v>
      </c>
      <c r="F158" s="251" t="n">
        <f aca="false">$B158*C158</f>
        <v>725.76</v>
      </c>
      <c r="G158" s="252" t="n">
        <f aca="false">$B158*D158</f>
        <v>794.88</v>
      </c>
      <c r="H158" s="253" t="n">
        <f aca="false">$B158*E158</f>
        <v>864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6.3</v>
      </c>
      <c r="D159" s="285" t="n">
        <v>6.9</v>
      </c>
      <c r="E159" s="235" t="n">
        <f aca="false">+$E$10</f>
        <v>7.5</v>
      </c>
      <c r="F159" s="251" t="n">
        <f aca="false">$B159*C159</f>
        <v>728.28</v>
      </c>
      <c r="G159" s="252" t="n">
        <f aca="false">$B159*D159</f>
        <v>797.64</v>
      </c>
      <c r="H159" s="253" t="n">
        <f aca="false">$B159*E159</f>
        <v>867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6.3</v>
      </c>
      <c r="D160" s="285" t="n">
        <v>6.9</v>
      </c>
      <c r="E160" s="235" t="n">
        <f aca="false">+$E$10</f>
        <v>7.5</v>
      </c>
      <c r="F160" s="251" t="n">
        <f aca="false">$B160*C160</f>
        <v>730.8</v>
      </c>
      <c r="G160" s="252" t="n">
        <f aca="false">$B160*D160</f>
        <v>800.4</v>
      </c>
      <c r="H160" s="253" t="n">
        <f aca="false">$B160*E160</f>
        <v>870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6.3</v>
      </c>
      <c r="D161" s="285" t="n">
        <v>6.9</v>
      </c>
      <c r="E161" s="235" t="n">
        <f aca="false">+$E$10</f>
        <v>7.5</v>
      </c>
      <c r="F161" s="251" t="n">
        <f aca="false">$B161*C161</f>
        <v>733.32</v>
      </c>
      <c r="G161" s="252" t="n">
        <f aca="false">$B161*D161</f>
        <v>803.16</v>
      </c>
      <c r="H161" s="253" t="n">
        <f aca="false">$B161*E161</f>
        <v>873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6.3</v>
      </c>
      <c r="D162" s="285" t="n">
        <v>6.9</v>
      </c>
      <c r="E162" s="235" t="n">
        <f aca="false">+$E$10</f>
        <v>7.5</v>
      </c>
      <c r="F162" s="251" t="n">
        <f aca="false">$B162*C162</f>
        <v>735.84</v>
      </c>
      <c r="G162" s="252" t="n">
        <f aca="false">$B162*D162</f>
        <v>805.92</v>
      </c>
      <c r="H162" s="253" t="n">
        <f aca="false">$B162*E162</f>
        <v>876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6.3</v>
      </c>
      <c r="D163" s="285" t="n">
        <v>6.9</v>
      </c>
      <c r="E163" s="235" t="n">
        <f aca="false">+$E$10</f>
        <v>7.5</v>
      </c>
      <c r="F163" s="251" t="n">
        <f aca="false">$B163*C163</f>
        <v>738.36</v>
      </c>
      <c r="G163" s="252" t="n">
        <f aca="false">$B163*D163</f>
        <v>808.68</v>
      </c>
      <c r="H163" s="253" t="n">
        <f aca="false">$B163*E163</f>
        <v>879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6.3</v>
      </c>
      <c r="D164" s="285" t="n">
        <v>6.9</v>
      </c>
      <c r="E164" s="235" t="n">
        <f aca="false">+$E$10</f>
        <v>7.5</v>
      </c>
      <c r="F164" s="251" t="n">
        <f aca="false">$B164*C164</f>
        <v>740.88</v>
      </c>
      <c r="G164" s="252" t="n">
        <f aca="false">$B164*D164</f>
        <v>811.44</v>
      </c>
      <c r="H164" s="253" t="n">
        <f aca="false">$B164*E164</f>
        <v>882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6.3</v>
      </c>
      <c r="D165" s="285" t="n">
        <v>6.9</v>
      </c>
      <c r="E165" s="235" t="n">
        <f aca="false">+$E$10</f>
        <v>7.5</v>
      </c>
      <c r="F165" s="251" t="n">
        <f aca="false">$B165*C165</f>
        <v>743.4</v>
      </c>
      <c r="G165" s="252" t="n">
        <f aca="false">$B165*D165</f>
        <v>814.2</v>
      </c>
      <c r="H165" s="253" t="n">
        <f aca="false">$B165*E165</f>
        <v>885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6.3</v>
      </c>
      <c r="D166" s="285" t="n">
        <v>6.9</v>
      </c>
      <c r="E166" s="235" t="n">
        <f aca="false">+$E$10</f>
        <v>7.5</v>
      </c>
      <c r="F166" s="251" t="n">
        <f aca="false">$B166*C166</f>
        <v>745.92</v>
      </c>
      <c r="G166" s="252" t="n">
        <f aca="false">$B166*D166</f>
        <v>816.96</v>
      </c>
      <c r="H166" s="253" t="n">
        <f aca="false">$B166*E166</f>
        <v>888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6.3</v>
      </c>
      <c r="D167" s="285" t="n">
        <v>6.9</v>
      </c>
      <c r="E167" s="235" t="n">
        <f aca="false">+$E$10</f>
        <v>7.5</v>
      </c>
      <c r="F167" s="251" t="n">
        <f aca="false">$B167*C167</f>
        <v>748.44</v>
      </c>
      <c r="G167" s="252" t="n">
        <f aca="false">$B167*D167</f>
        <v>819.72</v>
      </c>
      <c r="H167" s="253" t="n">
        <f aca="false">$B167*E167</f>
        <v>891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6.3</v>
      </c>
      <c r="D168" s="285" t="n">
        <v>6.9</v>
      </c>
      <c r="E168" s="235" t="n">
        <f aca="false">+$E$10</f>
        <v>7.5</v>
      </c>
      <c r="F168" s="251" t="n">
        <f aca="false">$B168*C168</f>
        <v>750.96</v>
      </c>
      <c r="G168" s="252" t="n">
        <f aca="false">$B168*D168</f>
        <v>822.48</v>
      </c>
      <c r="H168" s="253" t="n">
        <f aca="false">$B168*E168</f>
        <v>894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6.3</v>
      </c>
      <c r="D169" s="285" t="n">
        <v>6.9</v>
      </c>
      <c r="E169" s="235" t="n">
        <f aca="false">+$E$10</f>
        <v>7.5</v>
      </c>
      <c r="F169" s="251" t="n">
        <f aca="false">$B169*C169</f>
        <v>753.48</v>
      </c>
      <c r="G169" s="252" t="n">
        <f aca="false">$B169*D169</f>
        <v>825.24</v>
      </c>
      <c r="H169" s="253" t="n">
        <f aca="false">$B169*E169</f>
        <v>897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6.3</v>
      </c>
      <c r="D170" s="285" t="n">
        <v>6.9</v>
      </c>
      <c r="E170" s="235" t="n">
        <f aca="false">+$E$10</f>
        <v>7.5</v>
      </c>
      <c r="F170" s="251" t="n">
        <f aca="false">$B170*C170</f>
        <v>756</v>
      </c>
      <c r="G170" s="252" t="n">
        <f aca="false">$B170*D170</f>
        <v>828</v>
      </c>
      <c r="H170" s="253" t="n">
        <f aca="false">$B170*E170</f>
        <v>900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6.3</v>
      </c>
      <c r="D171" s="285" t="n">
        <v>6.9</v>
      </c>
      <c r="E171" s="235" t="n">
        <f aca="false">+$E$10</f>
        <v>7.5</v>
      </c>
      <c r="F171" s="251" t="n">
        <f aca="false">$B171*C171</f>
        <v>758.52</v>
      </c>
      <c r="G171" s="252" t="n">
        <f aca="false">$B171*D171</f>
        <v>830.76</v>
      </c>
      <c r="H171" s="253" t="n">
        <f aca="false">$B171*E171</f>
        <v>903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6.3</v>
      </c>
      <c r="D172" s="285" t="n">
        <v>6.9</v>
      </c>
      <c r="E172" s="235" t="n">
        <f aca="false">+$E$10</f>
        <v>7.5</v>
      </c>
      <c r="F172" s="251" t="n">
        <f aca="false">$B172*C172</f>
        <v>761.04</v>
      </c>
      <c r="G172" s="252" t="n">
        <f aca="false">$B172*D172</f>
        <v>833.52</v>
      </c>
      <c r="H172" s="253" t="n">
        <f aca="false">$B172*E172</f>
        <v>906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6.3</v>
      </c>
      <c r="D173" s="285" t="n">
        <v>6.9</v>
      </c>
      <c r="E173" s="235" t="n">
        <f aca="false">+$E$10</f>
        <v>7.5</v>
      </c>
      <c r="F173" s="251" t="n">
        <f aca="false">$B173*C173</f>
        <v>763.56</v>
      </c>
      <c r="G173" s="252" t="n">
        <f aca="false">$B173*D173</f>
        <v>836.28</v>
      </c>
      <c r="H173" s="253" t="n">
        <f aca="false">$B173*E173</f>
        <v>909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6.3</v>
      </c>
      <c r="D174" s="285" t="n">
        <v>6.9</v>
      </c>
      <c r="E174" s="235" t="n">
        <f aca="false">+$E$10</f>
        <v>7.5</v>
      </c>
      <c r="F174" s="251" t="n">
        <f aca="false">$B174*C174</f>
        <v>766.08</v>
      </c>
      <c r="G174" s="252" t="n">
        <f aca="false">$B174*D174</f>
        <v>839.04</v>
      </c>
      <c r="H174" s="253" t="n">
        <f aca="false">$B174*E174</f>
        <v>912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6.3</v>
      </c>
      <c r="D175" s="285" t="n">
        <v>6.9</v>
      </c>
      <c r="E175" s="235" t="n">
        <f aca="false">+$E$10</f>
        <v>7.5</v>
      </c>
      <c r="F175" s="251" t="n">
        <f aca="false">$B175*C175</f>
        <v>768.6</v>
      </c>
      <c r="G175" s="252" t="n">
        <f aca="false">$B175*D175</f>
        <v>841.8</v>
      </c>
      <c r="H175" s="253" t="n">
        <f aca="false">$B175*E175</f>
        <v>915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6.3</v>
      </c>
      <c r="D176" s="285" t="n">
        <v>6.9</v>
      </c>
      <c r="E176" s="235" t="n">
        <f aca="false">+$E$10</f>
        <v>7.5</v>
      </c>
      <c r="F176" s="251" t="n">
        <f aca="false">$B176*C176</f>
        <v>771.12</v>
      </c>
      <c r="G176" s="252" t="n">
        <f aca="false">$B176*D176</f>
        <v>844.56</v>
      </c>
      <c r="H176" s="253" t="n">
        <f aca="false">$B176*E176</f>
        <v>918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6.3</v>
      </c>
      <c r="D177" s="285" t="n">
        <v>6.9</v>
      </c>
      <c r="E177" s="235" t="n">
        <f aca="false">+$E$10</f>
        <v>7.5</v>
      </c>
      <c r="F177" s="251" t="n">
        <f aca="false">$B177*C177</f>
        <v>773.64</v>
      </c>
      <c r="G177" s="252" t="n">
        <f aca="false">$B177*D177</f>
        <v>847.32</v>
      </c>
      <c r="H177" s="253" t="n">
        <f aca="false">$B177*E177</f>
        <v>921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6.3</v>
      </c>
      <c r="D178" s="285" t="n">
        <v>6.9</v>
      </c>
      <c r="E178" s="235" t="n">
        <f aca="false">+$E$10</f>
        <v>7.5</v>
      </c>
      <c r="F178" s="251" t="n">
        <f aca="false">$B178*C178</f>
        <v>776.16</v>
      </c>
      <c r="G178" s="252" t="n">
        <f aca="false">$B178*D178</f>
        <v>850.08</v>
      </c>
      <c r="H178" s="253" t="n">
        <f aca="false">$B178*E178</f>
        <v>924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6.3</v>
      </c>
      <c r="D179" s="285" t="n">
        <v>6.9</v>
      </c>
      <c r="E179" s="235" t="n">
        <f aca="false">+$E$10</f>
        <v>7.5</v>
      </c>
      <c r="F179" s="251" t="n">
        <f aca="false">$B179*C179</f>
        <v>778.68</v>
      </c>
      <c r="G179" s="252" t="n">
        <f aca="false">$B179*D179</f>
        <v>852.84</v>
      </c>
      <c r="H179" s="253" t="n">
        <f aca="false">$B179*E179</f>
        <v>927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6.3</v>
      </c>
      <c r="D180" s="285" t="n">
        <v>6.9</v>
      </c>
      <c r="E180" s="235" t="n">
        <f aca="false">+$E$10</f>
        <v>7.5</v>
      </c>
      <c r="F180" s="251" t="n">
        <f aca="false">$B180*C180</f>
        <v>781.2</v>
      </c>
      <c r="G180" s="252" t="n">
        <f aca="false">$B180*D180</f>
        <v>855.6</v>
      </c>
      <c r="H180" s="253" t="n">
        <f aca="false">$B180*E180</f>
        <v>930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6.3</v>
      </c>
      <c r="D181" s="285" t="n">
        <v>6.9</v>
      </c>
      <c r="E181" s="235" t="n">
        <f aca="false">+$E$10</f>
        <v>7.5</v>
      </c>
      <c r="F181" s="251" t="n">
        <f aca="false">$B181*C181</f>
        <v>783.72</v>
      </c>
      <c r="G181" s="252" t="n">
        <f aca="false">$B181*D181</f>
        <v>858.36</v>
      </c>
      <c r="H181" s="253" t="n">
        <f aca="false">$B181*E181</f>
        <v>933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6.3</v>
      </c>
      <c r="D182" s="285" t="n">
        <v>6.9</v>
      </c>
      <c r="E182" s="235" t="n">
        <f aca="false">+$E$10</f>
        <v>7.5</v>
      </c>
      <c r="F182" s="251" t="n">
        <f aca="false">$B182*C182</f>
        <v>786.24</v>
      </c>
      <c r="G182" s="252" t="n">
        <f aca="false">$B182*D182</f>
        <v>861.12</v>
      </c>
      <c r="H182" s="253" t="n">
        <f aca="false">$B182*E182</f>
        <v>936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6.3</v>
      </c>
      <c r="D183" s="285" t="n">
        <v>6.9</v>
      </c>
      <c r="E183" s="235" t="n">
        <f aca="false">+$E$10</f>
        <v>7.5</v>
      </c>
      <c r="F183" s="251" t="n">
        <f aca="false">$B183*C183</f>
        <v>788.76</v>
      </c>
      <c r="G183" s="252" t="n">
        <f aca="false">$B183*D183</f>
        <v>863.88</v>
      </c>
      <c r="H183" s="253" t="n">
        <f aca="false">$B183*E183</f>
        <v>939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6.3</v>
      </c>
      <c r="D184" s="285" t="n">
        <v>6.9</v>
      </c>
      <c r="E184" s="235" t="n">
        <f aca="false">+$E$10</f>
        <v>7.5</v>
      </c>
      <c r="F184" s="251" t="n">
        <f aca="false">$B184*C184</f>
        <v>791.28</v>
      </c>
      <c r="G184" s="252" t="n">
        <f aca="false">$B184*D184</f>
        <v>866.64</v>
      </c>
      <c r="H184" s="253" t="n">
        <f aca="false">$B184*E184</f>
        <v>942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6.3</v>
      </c>
      <c r="D185" s="285" t="n">
        <v>6.9</v>
      </c>
      <c r="E185" s="235" t="n">
        <f aca="false">+$E$10</f>
        <v>7.5</v>
      </c>
      <c r="F185" s="251" t="n">
        <f aca="false">$B185*C185</f>
        <v>793.8</v>
      </c>
      <c r="G185" s="252" t="n">
        <f aca="false">$B185*D185</f>
        <v>869.4</v>
      </c>
      <c r="H185" s="253" t="n">
        <f aca="false">$B185*E185</f>
        <v>945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6.3</v>
      </c>
      <c r="D186" s="285" t="n">
        <v>6.9</v>
      </c>
      <c r="E186" s="235" t="n">
        <f aca="false">+$E$10</f>
        <v>7.5</v>
      </c>
      <c r="F186" s="251" t="n">
        <f aca="false">$B186*C186</f>
        <v>796.32</v>
      </c>
      <c r="G186" s="252" t="n">
        <f aca="false">$B186*D186</f>
        <v>872.16</v>
      </c>
      <c r="H186" s="253" t="n">
        <f aca="false">$B186*E186</f>
        <v>948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6.3</v>
      </c>
      <c r="D187" s="285" t="n">
        <v>6.9</v>
      </c>
      <c r="E187" s="235" t="n">
        <f aca="false">+$E$10</f>
        <v>7.5</v>
      </c>
      <c r="F187" s="251" t="n">
        <f aca="false">$B187*C187</f>
        <v>798.84</v>
      </c>
      <c r="G187" s="252" t="n">
        <f aca="false">$B187*D187</f>
        <v>874.92</v>
      </c>
      <c r="H187" s="253" t="n">
        <f aca="false">$B187*E187</f>
        <v>951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6.3</v>
      </c>
      <c r="D188" s="285" t="n">
        <v>6.9</v>
      </c>
      <c r="E188" s="235" t="n">
        <f aca="false">+$E$10</f>
        <v>7.5</v>
      </c>
      <c r="F188" s="251" t="n">
        <f aca="false">$B188*C188</f>
        <v>801.36</v>
      </c>
      <c r="G188" s="252" t="n">
        <f aca="false">$B188*D188</f>
        <v>877.68</v>
      </c>
      <c r="H188" s="253" t="n">
        <f aca="false">$B188*E188</f>
        <v>954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6.3</v>
      </c>
      <c r="D189" s="285" t="n">
        <v>6.9</v>
      </c>
      <c r="E189" s="235" t="n">
        <f aca="false">+$E$10</f>
        <v>7.5</v>
      </c>
      <c r="F189" s="251" t="n">
        <f aca="false">$B189*C189</f>
        <v>803.88</v>
      </c>
      <c r="G189" s="252" t="n">
        <f aca="false">$B189*D189</f>
        <v>880.44</v>
      </c>
      <c r="H189" s="253" t="n">
        <f aca="false">$B189*E189</f>
        <v>957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6.3</v>
      </c>
      <c r="D190" s="285" t="n">
        <v>6.9</v>
      </c>
      <c r="E190" s="235" t="n">
        <f aca="false">+$E$10</f>
        <v>7.5</v>
      </c>
      <c r="F190" s="251" t="n">
        <f aca="false">$B190*C190</f>
        <v>806.4</v>
      </c>
      <c r="G190" s="252" t="n">
        <f aca="false">$B190*D190</f>
        <v>883.2</v>
      </c>
      <c r="H190" s="253" t="n">
        <f aca="false">$B190*E190</f>
        <v>960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6.3</v>
      </c>
      <c r="D191" s="285" t="n">
        <v>6.9</v>
      </c>
      <c r="E191" s="235" t="n">
        <f aca="false">+$E$10</f>
        <v>7.5</v>
      </c>
      <c r="F191" s="251" t="n">
        <f aca="false">$B191*C191</f>
        <v>808.92</v>
      </c>
      <c r="G191" s="252" t="n">
        <f aca="false">$B191*D191</f>
        <v>885.96</v>
      </c>
      <c r="H191" s="253" t="n">
        <f aca="false">$B191*E191</f>
        <v>963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6.3</v>
      </c>
      <c r="D192" s="285" t="n">
        <v>6.9</v>
      </c>
      <c r="E192" s="235" t="n">
        <f aca="false">+$E$10</f>
        <v>7.5</v>
      </c>
      <c r="F192" s="251" t="n">
        <f aca="false">$B192*C192</f>
        <v>811.44</v>
      </c>
      <c r="G192" s="252" t="n">
        <f aca="false">$B192*D192</f>
        <v>888.72</v>
      </c>
      <c r="H192" s="253" t="n">
        <f aca="false">$B192*E192</f>
        <v>966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6.3</v>
      </c>
      <c r="D193" s="285" t="n">
        <v>6.9</v>
      </c>
      <c r="E193" s="235" t="n">
        <f aca="false">+$E$10</f>
        <v>7.5</v>
      </c>
      <c r="F193" s="251" t="n">
        <f aca="false">$B193*C193</f>
        <v>813.96</v>
      </c>
      <c r="G193" s="252" t="n">
        <f aca="false">$B193*D193</f>
        <v>891.48</v>
      </c>
      <c r="H193" s="253" t="n">
        <f aca="false">$B193*E193</f>
        <v>969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6.3</v>
      </c>
      <c r="D194" s="285" t="n">
        <v>6.9</v>
      </c>
      <c r="E194" s="235" t="n">
        <f aca="false">+$E$10</f>
        <v>7.5</v>
      </c>
      <c r="F194" s="251" t="n">
        <f aca="false">$B194*C194</f>
        <v>816.48</v>
      </c>
      <c r="G194" s="252" t="n">
        <f aca="false">$B194*D194</f>
        <v>894.24</v>
      </c>
      <c r="H194" s="253" t="n">
        <f aca="false">$B194*E194</f>
        <v>972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6.3</v>
      </c>
      <c r="D195" s="285" t="n">
        <v>6.9</v>
      </c>
      <c r="E195" s="235" t="n">
        <f aca="false">+$E$10</f>
        <v>7.5</v>
      </c>
      <c r="F195" s="251" t="n">
        <f aca="false">$B195*C195</f>
        <v>819</v>
      </c>
      <c r="G195" s="252" t="n">
        <f aca="false">$B195*D195</f>
        <v>897</v>
      </c>
      <c r="H195" s="253" t="n">
        <f aca="false">$B195*E195</f>
        <v>975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6.3</v>
      </c>
      <c r="D196" s="285" t="n">
        <v>6.9</v>
      </c>
      <c r="E196" s="235" t="n">
        <f aca="false">+$E$10</f>
        <v>7.5</v>
      </c>
      <c r="F196" s="251" t="n">
        <f aca="false">$B196*C196</f>
        <v>821.52</v>
      </c>
      <c r="G196" s="252" t="n">
        <f aca="false">$B196*D196</f>
        <v>899.76</v>
      </c>
      <c r="H196" s="253" t="n">
        <f aca="false">$B196*E196</f>
        <v>978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6.3</v>
      </c>
      <c r="D197" s="285" t="n">
        <v>6.9</v>
      </c>
      <c r="E197" s="235" t="n">
        <f aca="false">+$E$10</f>
        <v>7.5</v>
      </c>
      <c r="F197" s="251" t="n">
        <f aca="false">$B197*C197</f>
        <v>824.04</v>
      </c>
      <c r="G197" s="252" t="n">
        <f aca="false">$B197*D197</f>
        <v>902.52</v>
      </c>
      <c r="H197" s="253" t="n">
        <f aca="false">$B197*E197</f>
        <v>981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6.3</v>
      </c>
      <c r="D198" s="285" t="n">
        <v>6.9</v>
      </c>
      <c r="E198" s="235" t="n">
        <f aca="false">+$E$10</f>
        <v>7.5</v>
      </c>
      <c r="F198" s="251" t="n">
        <f aca="false">$B198*C198</f>
        <v>826.56</v>
      </c>
      <c r="G198" s="252" t="n">
        <f aca="false">$B198*D198</f>
        <v>905.28</v>
      </c>
      <c r="H198" s="253" t="n">
        <f aca="false">$B198*E198</f>
        <v>984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6.3</v>
      </c>
      <c r="D199" s="285" t="n">
        <v>6.9</v>
      </c>
      <c r="E199" s="235" t="n">
        <f aca="false">+$E$10</f>
        <v>7.5</v>
      </c>
      <c r="F199" s="251" t="n">
        <f aca="false">$B199*C199</f>
        <v>829.08</v>
      </c>
      <c r="G199" s="252" t="n">
        <f aca="false">$B199*D199</f>
        <v>908.04</v>
      </c>
      <c r="H199" s="253" t="n">
        <f aca="false">$B199*E199</f>
        <v>987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6.3</v>
      </c>
      <c r="D200" s="285" t="n">
        <v>6.9</v>
      </c>
      <c r="E200" s="235" t="n">
        <f aca="false">+$E$10</f>
        <v>7.5</v>
      </c>
      <c r="F200" s="251" t="n">
        <f aca="false">$B200*C200</f>
        <v>831.6</v>
      </c>
      <c r="G200" s="252" t="n">
        <f aca="false">$B200*D200</f>
        <v>910.8</v>
      </c>
      <c r="H200" s="253" t="n">
        <f aca="false">$B200*E200</f>
        <v>990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6.3</v>
      </c>
      <c r="D201" s="285" t="n">
        <v>6.9</v>
      </c>
      <c r="E201" s="235" t="n">
        <f aca="false">+$E$10</f>
        <v>7.5</v>
      </c>
      <c r="F201" s="251" t="n">
        <f aca="false">$B201*C201</f>
        <v>834.12</v>
      </c>
      <c r="G201" s="252" t="n">
        <f aca="false">$B201*D201</f>
        <v>913.56</v>
      </c>
      <c r="H201" s="253" t="n">
        <f aca="false">$B201*E201</f>
        <v>993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6.3</v>
      </c>
      <c r="D202" s="285" t="n">
        <v>6.9</v>
      </c>
      <c r="E202" s="235" t="n">
        <f aca="false">+$E$10</f>
        <v>7.5</v>
      </c>
      <c r="F202" s="251" t="n">
        <f aca="false">$B202*C202</f>
        <v>836.64</v>
      </c>
      <c r="G202" s="252" t="n">
        <f aca="false">$B202*D202</f>
        <v>916.32</v>
      </c>
      <c r="H202" s="253" t="n">
        <f aca="false">$B202*E202</f>
        <v>996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6.3</v>
      </c>
      <c r="D203" s="285" t="n">
        <v>6.9</v>
      </c>
      <c r="E203" s="235" t="n">
        <f aca="false">+$E$10</f>
        <v>7.5</v>
      </c>
      <c r="F203" s="251" t="n">
        <f aca="false">$B203*C203</f>
        <v>839.16</v>
      </c>
      <c r="G203" s="252" t="n">
        <f aca="false">$B203*D203</f>
        <v>919.08</v>
      </c>
      <c r="H203" s="253" t="n">
        <f aca="false">$B203*E203</f>
        <v>999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6.3</v>
      </c>
      <c r="D204" s="285" t="n">
        <v>6.9</v>
      </c>
      <c r="E204" s="235" t="n">
        <f aca="false">+$E$10</f>
        <v>7.5</v>
      </c>
      <c r="F204" s="251" t="n">
        <f aca="false">$B204*C204</f>
        <v>841.68</v>
      </c>
      <c r="G204" s="252" t="n">
        <f aca="false">$B204*D204</f>
        <v>921.84</v>
      </c>
      <c r="H204" s="253" t="n">
        <f aca="false">$B204*E204</f>
        <v>1002</v>
      </c>
    </row>
    <row r="205" customFormat="false" ht="13.8" hidden="false" customHeight="false" outlineLevel="0" collapsed="false">
      <c r="A205" s="3" t="n">
        <v>200</v>
      </c>
      <c r="B205" s="287" t="n">
        <f aca="false">90+(A205-90)*$E$8</f>
        <v>134</v>
      </c>
      <c r="C205" s="267" t="n">
        <f aca="false">+$C$10</f>
        <v>6.3</v>
      </c>
      <c r="D205" s="288" t="n">
        <v>6.9</v>
      </c>
      <c r="E205" s="268" t="n">
        <f aca="false">+$E$10</f>
        <v>7.5</v>
      </c>
      <c r="F205" s="269" t="n">
        <f aca="false">$B205*C205</f>
        <v>844.2</v>
      </c>
      <c r="G205" s="270" t="n">
        <f aca="false">$B205*D205</f>
        <v>924.6</v>
      </c>
      <c r="H205" s="271" t="n">
        <f aca="false">$B205*E205</f>
        <v>1005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13" activeCellId="0" sqref="E13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4" min="2" style="0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273"/>
      <c r="D1" s="273"/>
      <c r="E1" s="199"/>
      <c r="F1" s="200"/>
      <c r="G1" s="201"/>
      <c r="H1" s="202"/>
      <c r="I1" s="203"/>
      <c r="J1" s="203"/>
      <c r="K1" s="203"/>
    </row>
    <row r="2" customFormat="false" ht="19.7" hidden="false" customHeight="false" outlineLevel="0" collapsed="false">
      <c r="A2" s="204"/>
      <c r="B2" s="205"/>
      <c r="C2" s="209"/>
      <c r="D2" s="209"/>
      <c r="E2" s="207"/>
      <c r="F2" s="208"/>
      <c r="G2" s="209"/>
      <c r="H2" s="210"/>
      <c r="I2" s="203"/>
      <c r="J2" s="203"/>
      <c r="K2" s="203"/>
    </row>
    <row r="3" customFormat="false" ht="19.7" hidden="false" customHeight="false" outlineLevel="0" collapsed="false">
      <c r="A3" s="204"/>
      <c r="B3" s="211"/>
      <c r="C3" s="213"/>
      <c r="D3" s="213"/>
      <c r="E3" s="212"/>
      <c r="F3" s="209"/>
      <c r="G3" s="213"/>
      <c r="H3" s="214"/>
      <c r="I3" s="203"/>
      <c r="J3" s="203"/>
      <c r="K3" s="203"/>
    </row>
    <row r="4" customFormat="false" ht="13.8" hidden="false" customHeight="false" outlineLevel="0" collapsed="false">
      <c r="A4" s="215"/>
      <c r="B4" s="216" t="s">
        <v>177</v>
      </c>
      <c r="C4" s="262"/>
      <c r="D4" s="262"/>
      <c r="E4" s="218"/>
      <c r="F4" s="219"/>
      <c r="G4" s="87"/>
      <c r="H4" s="220"/>
      <c r="I4" s="221"/>
      <c r="J4" s="221"/>
      <c r="K4" s="221"/>
    </row>
    <row r="5" customFormat="false" ht="13.8" hidden="false" customHeight="false" outlineLevel="0" collapsed="false">
      <c r="A5" s="215"/>
      <c r="B5" s="216" t="s">
        <v>178</v>
      </c>
      <c r="C5" s="262"/>
      <c r="D5" s="262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55"/>
      <c r="D6" s="255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55"/>
      <c r="D7" s="255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24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80"/>
      <c r="D9" s="280"/>
      <c r="E9" s="231" t="n">
        <v>3</v>
      </c>
      <c r="F9" s="231" t="str">
        <f aca="false">IF(E9&gt;0,VLOOKUP(E9,Tabella!B2:I14,8),0)</f>
        <v>3 PARTICOLARE PREGIO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5.58</v>
      </c>
      <c r="D10" s="230" t="n">
        <f aca="false">IF(E9&gt;0,VLOOKUP(E9,Tabella!B2:H14,5),0)</f>
        <v>6.2</v>
      </c>
      <c r="E10" s="233" t="n">
        <f aca="false">IF(E9&gt;0,VLOOKUP(E9,Tabella!B2:H14,7),0)</f>
        <v>6.82</v>
      </c>
      <c r="F10" s="231" t="s">
        <v>208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35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35" t="s">
        <v>193</v>
      </c>
      <c r="E12" s="218" t="s">
        <v>194</v>
      </c>
      <c r="F12" s="239" t="s">
        <v>195</v>
      </c>
      <c r="G12" s="239" t="s">
        <v>196</v>
      </c>
      <c r="H12" s="258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v>33.5</v>
      </c>
      <c r="C13" s="244" t="n">
        <v>5.58</v>
      </c>
      <c r="D13" s="244" t="n">
        <v>6.2</v>
      </c>
      <c r="E13" s="245" t="n">
        <f aca="false">+$E$10</f>
        <v>6.82</v>
      </c>
      <c r="F13" s="246" t="n">
        <f aca="false">$B13*C13</f>
        <v>186.93</v>
      </c>
      <c r="G13" s="247" t="n">
        <f aca="false">$B13*D13</f>
        <v>207.7</v>
      </c>
      <c r="H13" s="248" t="n">
        <f aca="false">$B13*E13</f>
        <v>228.47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5.58</v>
      </c>
      <c r="D14" s="244" t="n">
        <f aca="false">+$D$10</f>
        <v>6.2</v>
      </c>
      <c r="E14" s="245" t="n">
        <f aca="false">+$E$10</f>
        <v>6.82</v>
      </c>
      <c r="F14" s="246" t="n">
        <f aca="false">$B14*C14</f>
        <v>218.736</v>
      </c>
      <c r="G14" s="247" t="n">
        <f aca="false">$B14*D14</f>
        <v>243.04</v>
      </c>
      <c r="H14" s="248" t="n">
        <f aca="false">$B14*E14</f>
        <v>267.344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5.58</v>
      </c>
      <c r="D15" s="244" t="n">
        <f aca="false">+$D$10</f>
        <v>6.2</v>
      </c>
      <c r="E15" s="245" t="n">
        <f aca="false">+$E$10</f>
        <v>6.82</v>
      </c>
      <c r="F15" s="246" t="n">
        <f aca="false">$B15*C15</f>
        <v>226.345090909091</v>
      </c>
      <c r="G15" s="247" t="n">
        <f aca="false">$B15*D15</f>
        <v>251.494545454546</v>
      </c>
      <c r="H15" s="248" t="n">
        <f aca="false">$B15*E15</f>
        <v>276.644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5.58</v>
      </c>
      <c r="D16" s="244" t="n">
        <f aca="false">+$D$10</f>
        <v>6.2</v>
      </c>
      <c r="E16" s="245" t="n">
        <f aca="false">+$E$10</f>
        <v>6.82</v>
      </c>
      <c r="F16" s="246" t="n">
        <f aca="false">$B16*C16</f>
        <v>233.751272727273</v>
      </c>
      <c r="G16" s="247" t="n">
        <f aca="false">$B16*D16</f>
        <v>259.723636363636</v>
      </c>
      <c r="H16" s="248" t="n">
        <f aca="false">$B16*E16</f>
        <v>285.696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5.58</v>
      </c>
      <c r="D17" s="244" t="n">
        <f aca="false">+$D$10</f>
        <v>6.2</v>
      </c>
      <c r="E17" s="245" t="n">
        <f aca="false">+$E$10</f>
        <v>6.82</v>
      </c>
      <c r="F17" s="246" t="n">
        <f aca="false">$B17*C17</f>
        <v>240.954545454546</v>
      </c>
      <c r="G17" s="247" t="n">
        <f aca="false">$B17*D17</f>
        <v>267.727272727273</v>
      </c>
      <c r="H17" s="248" t="n">
        <f aca="false">$B17*E17</f>
        <v>294.5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5.58</v>
      </c>
      <c r="D18" s="244" t="n">
        <f aca="false">+$D$10</f>
        <v>6.2</v>
      </c>
      <c r="E18" s="245" t="n">
        <f aca="false">+$E$10</f>
        <v>6.82</v>
      </c>
      <c r="F18" s="246" t="n">
        <f aca="false">$B18*C18</f>
        <v>247.954909090909</v>
      </c>
      <c r="G18" s="247" t="n">
        <f aca="false">$B18*D18</f>
        <v>275.505454545454</v>
      </c>
      <c r="H18" s="248" t="n">
        <f aca="false">$B18*E18</f>
        <v>303.056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5.58</v>
      </c>
      <c r="D19" s="244" t="n">
        <f aca="false">+$D$10</f>
        <v>6.2</v>
      </c>
      <c r="E19" s="245" t="n">
        <f aca="false">+$E$10</f>
        <v>6.82</v>
      </c>
      <c r="F19" s="246" t="n">
        <f aca="false">$B19*C19</f>
        <v>254.752363636364</v>
      </c>
      <c r="G19" s="247" t="n">
        <f aca="false">$B19*D19</f>
        <v>283.058181818182</v>
      </c>
      <c r="H19" s="248" t="n">
        <f aca="false">$B19*E19</f>
        <v>311.364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5.58</v>
      </c>
      <c r="D20" s="244" t="n">
        <f aca="false">+$D$10</f>
        <v>6.2</v>
      </c>
      <c r="E20" s="245" t="n">
        <f aca="false">+$E$10</f>
        <v>6.82</v>
      </c>
      <c r="F20" s="246" t="n">
        <f aca="false">$B20*C20</f>
        <v>261.346909090909</v>
      </c>
      <c r="G20" s="247" t="n">
        <f aca="false">$B20*D20</f>
        <v>290.385454545454</v>
      </c>
      <c r="H20" s="248" t="n">
        <f aca="false">$B20*E20</f>
        <v>319.424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5.58</v>
      </c>
      <c r="D21" s="244" t="n">
        <f aca="false">+$D$10</f>
        <v>6.2</v>
      </c>
      <c r="E21" s="245" t="n">
        <f aca="false">+$E$10</f>
        <v>6.82</v>
      </c>
      <c r="F21" s="246" t="n">
        <f aca="false">$B21*C21</f>
        <v>267.738545454546</v>
      </c>
      <c r="G21" s="247" t="n">
        <f aca="false">$B21*D21</f>
        <v>297.487272727273</v>
      </c>
      <c r="H21" s="248" t="n">
        <f aca="false">$B21*E21</f>
        <v>327.236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5.58</v>
      </c>
      <c r="D22" s="250" t="n">
        <f aca="false">+$D$10</f>
        <v>6.2</v>
      </c>
      <c r="E22" s="235" t="n">
        <f aca="false">+$E$10</f>
        <v>6.82</v>
      </c>
      <c r="F22" s="251" t="n">
        <f aca="false">$B22*C22</f>
        <v>273.927272727273</v>
      </c>
      <c r="G22" s="252" t="n">
        <f aca="false">$B22*D22</f>
        <v>304.363636363636</v>
      </c>
      <c r="H22" s="253" t="n">
        <f aca="false">$B22*E22</f>
        <v>334.8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5.58</v>
      </c>
      <c r="D23" s="250" t="n">
        <f aca="false">+$D$10</f>
        <v>6.2</v>
      </c>
      <c r="E23" s="235" t="n">
        <f aca="false">+$E$10</f>
        <v>6.82</v>
      </c>
      <c r="F23" s="251" t="n">
        <f aca="false">$B23*C23</f>
        <v>279.913090909091</v>
      </c>
      <c r="G23" s="252" t="n">
        <f aca="false">$B23*D23</f>
        <v>311.014545454546</v>
      </c>
      <c r="H23" s="253" t="n">
        <f aca="false">$B23*E23</f>
        <v>342.116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5.58</v>
      </c>
      <c r="D24" s="250" t="n">
        <f aca="false">+$D$10</f>
        <v>6.2</v>
      </c>
      <c r="E24" s="235" t="n">
        <f aca="false">+$E$10</f>
        <v>6.82</v>
      </c>
      <c r="F24" s="251" t="n">
        <f aca="false">$B24*C24</f>
        <v>285.696</v>
      </c>
      <c r="G24" s="252" t="n">
        <f aca="false">$B24*D24</f>
        <v>317.44</v>
      </c>
      <c r="H24" s="253" t="n">
        <f aca="false">$B24*E24</f>
        <v>349.184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5.58</v>
      </c>
      <c r="D25" s="250" t="n">
        <f aca="false">+$D$10</f>
        <v>6.2</v>
      </c>
      <c r="E25" s="235" t="n">
        <f aca="false">+$E$10</f>
        <v>6.82</v>
      </c>
      <c r="F25" s="251" t="n">
        <f aca="false">$B25*C25</f>
        <v>291.276</v>
      </c>
      <c r="G25" s="252" t="n">
        <f aca="false">$B25*D25</f>
        <v>323.64</v>
      </c>
      <c r="H25" s="253" t="n">
        <f aca="false">$B25*E25</f>
        <v>356.004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5.58</v>
      </c>
      <c r="D26" s="250" t="n">
        <f aca="false">+$D$10</f>
        <v>6.2</v>
      </c>
      <c r="E26" s="235" t="n">
        <f aca="false">+$E$10</f>
        <v>6.82</v>
      </c>
      <c r="F26" s="251" t="n">
        <f aca="false">$B26*C26</f>
        <v>296.653090909091</v>
      </c>
      <c r="G26" s="252" t="n">
        <f aca="false">$B26*D26</f>
        <v>329.614545454546</v>
      </c>
      <c r="H26" s="253" t="n">
        <f aca="false">$B26*E26</f>
        <v>362.576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5.58</v>
      </c>
      <c r="D27" s="250" t="n">
        <f aca="false">+$D$10</f>
        <v>6.2</v>
      </c>
      <c r="E27" s="235" t="n">
        <f aca="false">+$E$10</f>
        <v>6.82</v>
      </c>
      <c r="F27" s="251" t="n">
        <f aca="false">$B27*C27</f>
        <v>301.827272727273</v>
      </c>
      <c r="G27" s="252" t="n">
        <f aca="false">$B27*D27</f>
        <v>335.363636363636</v>
      </c>
      <c r="H27" s="253" t="n">
        <f aca="false">$B27*E27</f>
        <v>368.9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5.58</v>
      </c>
      <c r="D28" s="250" t="n">
        <f aca="false">+$D$10</f>
        <v>6.2</v>
      </c>
      <c r="E28" s="235" t="n">
        <f aca="false">+$E$10</f>
        <v>6.82</v>
      </c>
      <c r="F28" s="251" t="n">
        <f aca="false">$B28*C28</f>
        <v>306.798545454546</v>
      </c>
      <c r="G28" s="252" t="n">
        <f aca="false">$B28*D28</f>
        <v>340.887272727273</v>
      </c>
      <c r="H28" s="253" t="n">
        <f aca="false">$B28*E28</f>
        <v>374.976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5.58</v>
      </c>
      <c r="D29" s="250" t="n">
        <f aca="false">+$D$10</f>
        <v>6.2</v>
      </c>
      <c r="E29" s="235" t="n">
        <f aca="false">+$E$10</f>
        <v>6.82</v>
      </c>
      <c r="F29" s="251" t="n">
        <f aca="false">$B29*C29</f>
        <v>311.566909090909</v>
      </c>
      <c r="G29" s="252" t="n">
        <f aca="false">$B29*D29</f>
        <v>346.185454545454</v>
      </c>
      <c r="H29" s="253" t="n">
        <f aca="false">$B29*E29</f>
        <v>380.804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5.58</v>
      </c>
      <c r="D30" s="250" t="n">
        <f aca="false">+$D$10</f>
        <v>6.2</v>
      </c>
      <c r="E30" s="235" t="n">
        <f aca="false">+$E$10</f>
        <v>6.82</v>
      </c>
      <c r="F30" s="251" t="n">
        <f aca="false">$B30*C30</f>
        <v>316.132363636364</v>
      </c>
      <c r="G30" s="252" t="n">
        <f aca="false">$B30*D30</f>
        <v>351.258181818182</v>
      </c>
      <c r="H30" s="253" t="n">
        <f aca="false">$B30*E30</f>
        <v>386.384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5.58</v>
      </c>
      <c r="D31" s="250" t="n">
        <f aca="false">+$D$10</f>
        <v>6.2</v>
      </c>
      <c r="E31" s="235" t="n">
        <f aca="false">+$E$10</f>
        <v>6.82</v>
      </c>
      <c r="F31" s="251" t="n">
        <f aca="false">$B31*C31</f>
        <v>320.494909090909</v>
      </c>
      <c r="G31" s="252" t="n">
        <f aca="false">$B31*D31</f>
        <v>356.105454545454</v>
      </c>
      <c r="H31" s="253" t="n">
        <f aca="false">$B31*E31</f>
        <v>391.716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5.58</v>
      </c>
      <c r="D32" s="250" t="n">
        <f aca="false">+$D$10</f>
        <v>6.2</v>
      </c>
      <c r="E32" s="235" t="n">
        <f aca="false">+$E$10</f>
        <v>6.82</v>
      </c>
      <c r="F32" s="251" t="n">
        <f aca="false">$B32*C32</f>
        <v>324.654545454546</v>
      </c>
      <c r="G32" s="252" t="n">
        <f aca="false">$B32*D32</f>
        <v>360.727272727273</v>
      </c>
      <c r="H32" s="253" t="n">
        <f aca="false">$B32*E32</f>
        <v>396.8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5.58</v>
      </c>
      <c r="D33" s="250" t="n">
        <f aca="false">+$D$10</f>
        <v>6.2</v>
      </c>
      <c r="E33" s="235" t="n">
        <f aca="false">+$E$10</f>
        <v>6.82</v>
      </c>
      <c r="F33" s="251" t="n">
        <f aca="false">$B33*C33</f>
        <v>328.611272727273</v>
      </c>
      <c r="G33" s="252" t="n">
        <f aca="false">$B33*D33</f>
        <v>365.123636363636</v>
      </c>
      <c r="H33" s="253" t="n">
        <f aca="false">$B33*E33</f>
        <v>401.636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5.58</v>
      </c>
      <c r="D34" s="250" t="n">
        <f aca="false">+$D$10</f>
        <v>6.2</v>
      </c>
      <c r="E34" s="235" t="n">
        <f aca="false">+$E$10</f>
        <v>6.82</v>
      </c>
      <c r="F34" s="251" t="n">
        <f aca="false">$B34*C34</f>
        <v>332.365090909091</v>
      </c>
      <c r="G34" s="252" t="n">
        <f aca="false">$B34*D34</f>
        <v>369.294545454546</v>
      </c>
      <c r="H34" s="253" t="n">
        <f aca="false">$B34*E34</f>
        <v>406.224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5.58</v>
      </c>
      <c r="D35" s="250" t="n">
        <f aca="false">+$D$10</f>
        <v>6.2</v>
      </c>
      <c r="E35" s="235" t="n">
        <f aca="false">+$E$10</f>
        <v>6.82</v>
      </c>
      <c r="F35" s="251" t="n">
        <f aca="false">$B35*C35</f>
        <v>335.916</v>
      </c>
      <c r="G35" s="252" t="n">
        <f aca="false">$B35*D35</f>
        <v>373.24</v>
      </c>
      <c r="H35" s="253" t="n">
        <f aca="false">$B35*E35</f>
        <v>410.564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5.58</v>
      </c>
      <c r="D36" s="250" t="n">
        <f aca="false">+$D$10</f>
        <v>6.2</v>
      </c>
      <c r="E36" s="235" t="n">
        <f aca="false">+$E$10</f>
        <v>6.82</v>
      </c>
      <c r="F36" s="251" t="n">
        <f aca="false">$B36*C36</f>
        <v>339.264</v>
      </c>
      <c r="G36" s="252" t="n">
        <f aca="false">$B36*D36</f>
        <v>376.96</v>
      </c>
      <c r="H36" s="253" t="n">
        <f aca="false">$B36*E36</f>
        <v>414.656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5.58</v>
      </c>
      <c r="D37" s="250" t="n">
        <f aca="false">+$D$10</f>
        <v>6.2</v>
      </c>
      <c r="E37" s="235" t="n">
        <f aca="false">+$E$10</f>
        <v>6.82</v>
      </c>
      <c r="F37" s="251" t="n">
        <f aca="false">$B37*C37</f>
        <v>342.409090909091</v>
      </c>
      <c r="G37" s="252" t="n">
        <f aca="false">$B37*D37</f>
        <v>380.454545454546</v>
      </c>
      <c r="H37" s="253" t="n">
        <f aca="false">$B37*E37</f>
        <v>418.5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5.58</v>
      </c>
      <c r="D38" s="250" t="n">
        <f aca="false">+$D$10</f>
        <v>6.2</v>
      </c>
      <c r="E38" s="235" t="n">
        <f aca="false">+$E$10</f>
        <v>6.82</v>
      </c>
      <c r="F38" s="251" t="n">
        <f aca="false">$B38*C38</f>
        <v>345.351272727273</v>
      </c>
      <c r="G38" s="252" t="n">
        <f aca="false">$B38*D38</f>
        <v>383.723636363636</v>
      </c>
      <c r="H38" s="253" t="n">
        <f aca="false">$B38*E38</f>
        <v>422.096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5.58</v>
      </c>
      <c r="D39" s="250" t="n">
        <f aca="false">+$D$10</f>
        <v>6.2</v>
      </c>
      <c r="E39" s="235" t="n">
        <f aca="false">+$E$10</f>
        <v>6.82</v>
      </c>
      <c r="F39" s="251" t="n">
        <f aca="false">$B39*C39</f>
        <v>348.090545454546</v>
      </c>
      <c r="G39" s="252" t="n">
        <f aca="false">$B39*D39</f>
        <v>386.767272727273</v>
      </c>
      <c r="H39" s="253" t="n">
        <f aca="false">$B39*E39</f>
        <v>425.444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5.58</v>
      </c>
      <c r="D40" s="250" t="n">
        <f aca="false">+$D$10</f>
        <v>6.2</v>
      </c>
      <c r="E40" s="235" t="n">
        <f aca="false">+$E$10</f>
        <v>6.82</v>
      </c>
      <c r="F40" s="251" t="n">
        <f aca="false">$B40*C40</f>
        <v>350.626909090909</v>
      </c>
      <c r="G40" s="252" t="n">
        <f aca="false">$B40*D40</f>
        <v>389.585454545454</v>
      </c>
      <c r="H40" s="253" t="n">
        <f aca="false">$B40*E40</f>
        <v>428.544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5.58</v>
      </c>
      <c r="D41" s="250" t="n">
        <f aca="false">+$D$10</f>
        <v>6.2</v>
      </c>
      <c r="E41" s="235" t="n">
        <f aca="false">+$E$10</f>
        <v>6.82</v>
      </c>
      <c r="F41" s="251" t="n">
        <f aca="false">$B41*C41</f>
        <v>352.960363636364</v>
      </c>
      <c r="G41" s="252" t="n">
        <f aca="false">$B41*D41</f>
        <v>392.178181818182</v>
      </c>
      <c r="H41" s="253" t="n">
        <f aca="false">$B41*E41</f>
        <v>431.396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5.58</v>
      </c>
      <c r="D42" s="250" t="n">
        <f aca="false">+$D$10</f>
        <v>6.2</v>
      </c>
      <c r="E42" s="235" t="n">
        <f aca="false">+$E$10</f>
        <v>6.82</v>
      </c>
      <c r="F42" s="251" t="n">
        <f aca="false">$B42*C42</f>
        <v>355.090909090909</v>
      </c>
      <c r="G42" s="252" t="n">
        <f aca="false">$B42*D42</f>
        <v>394.545454545454</v>
      </c>
      <c r="H42" s="253" t="n">
        <f aca="false">$B42*E42</f>
        <v>434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5.58</v>
      </c>
      <c r="D43" s="250" t="n">
        <f aca="false">+$D$10</f>
        <v>6.2</v>
      </c>
      <c r="E43" s="235" t="n">
        <f aca="false">+$E$10</f>
        <v>6.82</v>
      </c>
      <c r="F43" s="251" t="n">
        <f aca="false">$B43*C43</f>
        <v>357.018545454546</v>
      </c>
      <c r="G43" s="252" t="n">
        <f aca="false">$B43*D43</f>
        <v>396.687272727273</v>
      </c>
      <c r="H43" s="253" t="n">
        <f aca="false">$B43*E43</f>
        <v>436.356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5.58</v>
      </c>
      <c r="D44" s="250" t="n">
        <f aca="false">+$D$10</f>
        <v>6.2</v>
      </c>
      <c r="E44" s="235" t="n">
        <f aca="false">+$E$10</f>
        <v>6.82</v>
      </c>
      <c r="F44" s="251" t="n">
        <f aca="false">$B44*C44</f>
        <v>358.743272727273</v>
      </c>
      <c r="G44" s="252" t="n">
        <f aca="false">$B44*D44</f>
        <v>398.603636363636</v>
      </c>
      <c r="H44" s="253" t="n">
        <f aca="false">$B44*E44</f>
        <v>438.464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5.58</v>
      </c>
      <c r="D45" s="250" t="n">
        <f aca="false">+$D$10</f>
        <v>6.2</v>
      </c>
      <c r="E45" s="235" t="n">
        <f aca="false">+$E$10</f>
        <v>6.82</v>
      </c>
      <c r="F45" s="251" t="n">
        <f aca="false">$B45*C45</f>
        <v>360.265090909091</v>
      </c>
      <c r="G45" s="252" t="n">
        <f aca="false">$B45*D45</f>
        <v>400.294545454546</v>
      </c>
      <c r="H45" s="253" t="n">
        <f aca="false">$B45*E45</f>
        <v>440.324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5.58</v>
      </c>
      <c r="D46" s="250" t="n">
        <f aca="false">+$D$10</f>
        <v>6.2</v>
      </c>
      <c r="E46" s="235" t="n">
        <f aca="false">+$E$10</f>
        <v>6.82</v>
      </c>
      <c r="F46" s="251" t="n">
        <f aca="false">$B46*C46</f>
        <v>361.584</v>
      </c>
      <c r="G46" s="252" t="n">
        <f aca="false">$B46*D46</f>
        <v>401.76</v>
      </c>
      <c r="H46" s="253" t="n">
        <f aca="false">$B46*E46</f>
        <v>441.936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5.58</v>
      </c>
      <c r="D47" s="250" t="n">
        <f aca="false">+$D$10</f>
        <v>6.2</v>
      </c>
      <c r="E47" s="235" t="n">
        <f aca="false">+$E$10</f>
        <v>6.82</v>
      </c>
      <c r="F47" s="251" t="n">
        <f aca="false">$B47*C47</f>
        <v>362.7</v>
      </c>
      <c r="G47" s="252" t="n">
        <f aca="false">$B47*D47</f>
        <v>403</v>
      </c>
      <c r="H47" s="253" t="n">
        <f aca="false">$B47*E47</f>
        <v>443.3</v>
      </c>
    </row>
    <row r="48" customFormat="false" ht="13" hidden="false" customHeight="false" outlineLevel="0" collapsed="false">
      <c r="A48" s="3"/>
      <c r="B48" s="234"/>
      <c r="C48" s="250"/>
      <c r="D48" s="250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17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17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24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50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50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5.58</v>
      </c>
      <c r="D54" s="250" t="n">
        <f aca="false">+$D$10</f>
        <v>6.2</v>
      </c>
      <c r="E54" s="259" t="n">
        <f aca="false">+$E$10</f>
        <v>6.82</v>
      </c>
      <c r="F54" s="251" t="n">
        <f aca="false">$B54*C54</f>
        <v>366.685714285714</v>
      </c>
      <c r="G54" s="252" t="n">
        <f aca="false">$B54*D54</f>
        <v>407.428571428571</v>
      </c>
      <c r="H54" s="253" t="n">
        <f aca="false">$B54*E54</f>
        <v>448.171428571428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5.58</v>
      </c>
      <c r="D55" s="250" t="n">
        <f aca="false">+$D$10</f>
        <v>6.2</v>
      </c>
      <c r="E55" s="259" t="n">
        <f aca="false">+$E$10</f>
        <v>6.82</v>
      </c>
      <c r="F55" s="251" t="n">
        <f aca="false">$B55*C55</f>
        <v>370.671428571428</v>
      </c>
      <c r="G55" s="252" t="n">
        <f aca="false">$B55*D55</f>
        <v>411.857142857143</v>
      </c>
      <c r="H55" s="253" t="n">
        <f aca="false">$B55*E55</f>
        <v>453.042857142857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5.58</v>
      </c>
      <c r="D56" s="250" t="n">
        <f aca="false">+$D$10</f>
        <v>6.2</v>
      </c>
      <c r="E56" s="259" t="n">
        <f aca="false">+$E$10</f>
        <v>6.82</v>
      </c>
      <c r="F56" s="251" t="n">
        <f aca="false">$B56*C56</f>
        <v>374.657142857143</v>
      </c>
      <c r="G56" s="252" t="n">
        <f aca="false">$B56*D56</f>
        <v>416.285714285714</v>
      </c>
      <c r="H56" s="253" t="n">
        <f aca="false">$B56*E56</f>
        <v>457.914285714285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5.58</v>
      </c>
      <c r="D57" s="250" t="n">
        <f aca="false">+$D$10</f>
        <v>6.2</v>
      </c>
      <c r="E57" s="259" t="n">
        <f aca="false">+$E$10</f>
        <v>6.82</v>
      </c>
      <c r="F57" s="251" t="n">
        <f aca="false">$B57*C57</f>
        <v>378.642857142857</v>
      </c>
      <c r="G57" s="252" t="n">
        <f aca="false">$B57*D57</f>
        <v>420.714285714286</v>
      </c>
      <c r="H57" s="253" t="n">
        <f aca="false">$B57*E57</f>
        <v>462.785714285715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5.58</v>
      </c>
      <c r="D58" s="250" t="n">
        <f aca="false">+$D$10</f>
        <v>6.2</v>
      </c>
      <c r="E58" s="259" t="n">
        <f aca="false">+$E$10</f>
        <v>6.82</v>
      </c>
      <c r="F58" s="251" t="n">
        <f aca="false">$B58*C58</f>
        <v>382.628571428572</v>
      </c>
      <c r="G58" s="252" t="n">
        <f aca="false">$B58*D58</f>
        <v>425.142857142857</v>
      </c>
      <c r="H58" s="253" t="n">
        <f aca="false">$B58*E58</f>
        <v>467.657142857143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5.58</v>
      </c>
      <c r="D59" s="250" t="n">
        <f aca="false">+$D$10</f>
        <v>6.2</v>
      </c>
      <c r="E59" s="259" t="n">
        <f aca="false">+$E$10</f>
        <v>6.82</v>
      </c>
      <c r="F59" s="251" t="n">
        <f aca="false">$B59*C59</f>
        <v>386.614285714286</v>
      </c>
      <c r="G59" s="252" t="n">
        <f aca="false">$B59*D59</f>
        <v>429.571428571429</v>
      </c>
      <c r="H59" s="253" t="n">
        <f aca="false">$B59*E59</f>
        <v>472.528571428572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5.58</v>
      </c>
      <c r="D60" s="250" t="n">
        <f aca="false">+$D$10</f>
        <v>6.2</v>
      </c>
      <c r="E60" s="259" t="n">
        <f aca="false">+$E$10</f>
        <v>6.82</v>
      </c>
      <c r="F60" s="251" t="n">
        <f aca="false">$B60*C60</f>
        <v>390.6</v>
      </c>
      <c r="G60" s="252" t="n">
        <f aca="false">$B60*D60</f>
        <v>434</v>
      </c>
      <c r="H60" s="253" t="n">
        <f aca="false">$B60*E60</f>
        <v>477.4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5.58</v>
      </c>
      <c r="D61" s="250" t="n">
        <f aca="false">+$D$10</f>
        <v>6.2</v>
      </c>
      <c r="E61" s="259" t="n">
        <f aca="false">+$E$10</f>
        <v>6.82</v>
      </c>
      <c r="F61" s="251" t="n">
        <f aca="false">$B61*C61</f>
        <v>394.585714285714</v>
      </c>
      <c r="G61" s="252" t="n">
        <f aca="false">$B61*D61</f>
        <v>438.428571428571</v>
      </c>
      <c r="H61" s="253" t="n">
        <f aca="false">$B61*E61</f>
        <v>482.271428571428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5.58</v>
      </c>
      <c r="D62" s="250" t="n">
        <f aca="false">+$D$10</f>
        <v>6.2</v>
      </c>
      <c r="E62" s="259" t="n">
        <f aca="false">+$E$10</f>
        <v>6.82</v>
      </c>
      <c r="F62" s="251" t="n">
        <f aca="false">$B62*C62</f>
        <v>398.571428571428</v>
      </c>
      <c r="G62" s="252" t="n">
        <f aca="false">$B62*D62</f>
        <v>442.857142857143</v>
      </c>
      <c r="H62" s="253" t="n">
        <f aca="false">$B62*E62</f>
        <v>487.142857142857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5.58</v>
      </c>
      <c r="D63" s="250" t="n">
        <f aca="false">+$D$10</f>
        <v>6.2</v>
      </c>
      <c r="E63" s="259" t="n">
        <f aca="false">+$E$10</f>
        <v>6.82</v>
      </c>
      <c r="F63" s="251" t="n">
        <f aca="false">$B63*C63</f>
        <v>402.557142857143</v>
      </c>
      <c r="G63" s="252" t="n">
        <f aca="false">$B63*D63</f>
        <v>447.285714285714</v>
      </c>
      <c r="H63" s="253" t="n">
        <f aca="false">$B63*E63</f>
        <v>492.014285714285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5.58</v>
      </c>
      <c r="D64" s="250" t="n">
        <f aca="false">+$D$10</f>
        <v>6.2</v>
      </c>
      <c r="E64" s="259" t="n">
        <f aca="false">+$E$10</f>
        <v>6.82</v>
      </c>
      <c r="F64" s="251" t="n">
        <f aca="false">$B64*C64</f>
        <v>406.542857142857</v>
      </c>
      <c r="G64" s="252" t="n">
        <f aca="false">$B64*D64</f>
        <v>451.714285714286</v>
      </c>
      <c r="H64" s="253" t="n">
        <f aca="false">$B64*E64</f>
        <v>496.885714285715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5.58</v>
      </c>
      <c r="D65" s="250" t="n">
        <f aca="false">+$D$10</f>
        <v>6.2</v>
      </c>
      <c r="E65" s="259" t="n">
        <f aca="false">+$E$10</f>
        <v>6.82</v>
      </c>
      <c r="F65" s="251" t="n">
        <f aca="false">$B65*C65</f>
        <v>410.528571428572</v>
      </c>
      <c r="G65" s="252" t="n">
        <f aca="false">$B65*D65</f>
        <v>456.142857142857</v>
      </c>
      <c r="H65" s="253" t="n">
        <f aca="false">$B65*E65</f>
        <v>501.757142857143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5.58</v>
      </c>
      <c r="D66" s="250" t="n">
        <f aca="false">+$D$10</f>
        <v>6.2</v>
      </c>
      <c r="E66" s="259" t="n">
        <f aca="false">+$E$10</f>
        <v>6.82</v>
      </c>
      <c r="F66" s="251" t="n">
        <f aca="false">$B66*C66</f>
        <v>414.514285714286</v>
      </c>
      <c r="G66" s="252" t="n">
        <f aca="false">$B66*D66</f>
        <v>460.571428571429</v>
      </c>
      <c r="H66" s="253" t="n">
        <f aca="false">$B66*E66</f>
        <v>506.628571428572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5.58</v>
      </c>
      <c r="D67" s="250" t="n">
        <f aca="false">+$D$10</f>
        <v>6.2</v>
      </c>
      <c r="E67" s="259" t="n">
        <f aca="false">+$E$10</f>
        <v>6.82</v>
      </c>
      <c r="F67" s="251" t="n">
        <f aca="false">$B67*C67</f>
        <v>418.5</v>
      </c>
      <c r="G67" s="252" t="n">
        <f aca="false">$B67*D67</f>
        <v>465</v>
      </c>
      <c r="H67" s="253" t="n">
        <f aca="false">$B67*E67</f>
        <v>511.5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5.58</v>
      </c>
      <c r="D68" s="250" t="n">
        <f aca="false">+$D$10</f>
        <v>6.2</v>
      </c>
      <c r="E68" s="259" t="n">
        <f aca="false">+$E$10</f>
        <v>6.82</v>
      </c>
      <c r="F68" s="251" t="n">
        <f aca="false">$B68*C68</f>
        <v>422.485714285714</v>
      </c>
      <c r="G68" s="252" t="n">
        <f aca="false">$B68*D68</f>
        <v>469.428571428571</v>
      </c>
      <c r="H68" s="253" t="n">
        <f aca="false">$B68*E68</f>
        <v>516.371428571429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5.58</v>
      </c>
      <c r="D69" s="250" t="n">
        <f aca="false">+$D$10</f>
        <v>6.2</v>
      </c>
      <c r="E69" s="259" t="n">
        <f aca="false">+$E$10</f>
        <v>6.82</v>
      </c>
      <c r="F69" s="251" t="n">
        <f aca="false">$B69*C69</f>
        <v>426.471428571428</v>
      </c>
      <c r="G69" s="252" t="n">
        <f aca="false">$B69*D69</f>
        <v>473.857142857143</v>
      </c>
      <c r="H69" s="253" t="n">
        <f aca="false">$B69*E69</f>
        <v>521.242857142857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5.58</v>
      </c>
      <c r="D70" s="250" t="n">
        <f aca="false">+$D$10</f>
        <v>6.2</v>
      </c>
      <c r="E70" s="259" t="n">
        <f aca="false">+$E$10</f>
        <v>6.82</v>
      </c>
      <c r="F70" s="251" t="n">
        <f aca="false">$B70*C70</f>
        <v>430.457142857143</v>
      </c>
      <c r="G70" s="252" t="n">
        <f aca="false">$B70*D70</f>
        <v>478.285714285714</v>
      </c>
      <c r="H70" s="253" t="n">
        <f aca="false">$B70*E70</f>
        <v>526.114285714285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5.58</v>
      </c>
      <c r="D71" s="250" t="n">
        <f aca="false">+$D$10</f>
        <v>6.2</v>
      </c>
      <c r="E71" s="259" t="n">
        <f aca="false">+$E$10</f>
        <v>6.82</v>
      </c>
      <c r="F71" s="251" t="n">
        <f aca="false">$B71*C71</f>
        <v>434.442857142857</v>
      </c>
      <c r="G71" s="252" t="n">
        <f aca="false">$B71*D71</f>
        <v>482.714285714286</v>
      </c>
      <c r="H71" s="253" t="n">
        <f aca="false">$B71*E71</f>
        <v>530.985714285715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5.58</v>
      </c>
      <c r="D72" s="250" t="n">
        <f aca="false">+$D$10</f>
        <v>6.2</v>
      </c>
      <c r="E72" s="259" t="n">
        <f aca="false">+$E$10</f>
        <v>6.82</v>
      </c>
      <c r="F72" s="251" t="n">
        <f aca="false">$B72*C72</f>
        <v>438.428571428572</v>
      </c>
      <c r="G72" s="252" t="n">
        <f aca="false">$B72*D72</f>
        <v>487.142857142857</v>
      </c>
      <c r="H72" s="253" t="n">
        <f aca="false">$B72*E72</f>
        <v>535.857142857143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5.58</v>
      </c>
      <c r="D73" s="250" t="n">
        <f aca="false">+$D$10</f>
        <v>6.2</v>
      </c>
      <c r="E73" s="259" t="n">
        <f aca="false">+$E$10</f>
        <v>6.82</v>
      </c>
      <c r="F73" s="251" t="n">
        <f aca="false">$B73*C73</f>
        <v>442.414285714286</v>
      </c>
      <c r="G73" s="252" t="n">
        <f aca="false">$B73*D73</f>
        <v>491.571428571429</v>
      </c>
      <c r="H73" s="253" t="n">
        <f aca="false">$B73*E73</f>
        <v>540.728571428572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5.58</v>
      </c>
      <c r="D74" s="250" t="n">
        <f aca="false">+$D$10</f>
        <v>6.2</v>
      </c>
      <c r="E74" s="259" t="n">
        <f aca="false">+$E$10</f>
        <v>6.82</v>
      </c>
      <c r="F74" s="251" t="n">
        <f aca="false">$B74*C74</f>
        <v>446.4</v>
      </c>
      <c r="G74" s="252" t="n">
        <f aca="false">$B74*D74</f>
        <v>496</v>
      </c>
      <c r="H74" s="253" t="n">
        <f aca="false">$B74*E74</f>
        <v>545.6</v>
      </c>
    </row>
    <row r="75" customFormat="fals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5.58</v>
      </c>
      <c r="D75" s="250" t="n">
        <f aca="false">+$D$10</f>
        <v>6.2</v>
      </c>
      <c r="E75" s="259" t="n">
        <f aca="false">+$E$10</f>
        <v>6.82</v>
      </c>
      <c r="F75" s="251" t="n">
        <f aca="false">$B75*C75</f>
        <v>450.385714285714</v>
      </c>
      <c r="G75" s="252" t="n">
        <f aca="false">$B75*D75</f>
        <v>500.428571428571</v>
      </c>
      <c r="H75" s="253" t="n">
        <f aca="false">$B75*E75</f>
        <v>550.471428571428</v>
      </c>
      <c r="I75" s="260"/>
      <c r="J75" s="260"/>
      <c r="K75" s="260"/>
    </row>
    <row r="76" customFormat="fals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5.58</v>
      </c>
      <c r="D76" s="250" t="n">
        <f aca="false">+$D$10</f>
        <v>6.2</v>
      </c>
      <c r="E76" s="259" t="n">
        <f aca="false">+$E$10</f>
        <v>6.82</v>
      </c>
      <c r="F76" s="251" t="n">
        <f aca="false">$B76*C76</f>
        <v>454.371428571429</v>
      </c>
      <c r="G76" s="252" t="n">
        <f aca="false">$B76*D76</f>
        <v>504.857142857143</v>
      </c>
      <c r="H76" s="253" t="n">
        <f aca="false">$B76*E76</f>
        <v>555.342857142857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5.58</v>
      </c>
      <c r="D77" s="250" t="n">
        <f aca="false">+$D$10</f>
        <v>6.2</v>
      </c>
      <c r="E77" s="259" t="n">
        <f aca="false">+$E$10</f>
        <v>6.82</v>
      </c>
      <c r="F77" s="251" t="n">
        <f aca="false">$B77*C77</f>
        <v>458.357142857143</v>
      </c>
      <c r="G77" s="252" t="n">
        <f aca="false">$B77*D77</f>
        <v>509.285714285714</v>
      </c>
      <c r="H77" s="253" t="n">
        <f aca="false">$B77*E77</f>
        <v>560.214285714285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5.58</v>
      </c>
      <c r="D78" s="250" t="n">
        <f aca="false">+$D$10</f>
        <v>6.2</v>
      </c>
      <c r="E78" s="259" t="n">
        <f aca="false">+$E$10</f>
        <v>6.82</v>
      </c>
      <c r="F78" s="251" t="n">
        <f aca="false">$B78*C78</f>
        <v>462.342857142857</v>
      </c>
      <c r="G78" s="252" t="n">
        <f aca="false">$B78*D78</f>
        <v>513.714285714286</v>
      </c>
      <c r="H78" s="253" t="n">
        <f aca="false">$B78*E78</f>
        <v>565.085714285715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5.58</v>
      </c>
      <c r="D79" s="250" t="n">
        <f aca="false">+$D$10</f>
        <v>6.2</v>
      </c>
      <c r="E79" s="259" t="n">
        <f aca="false">+$E$10</f>
        <v>6.82</v>
      </c>
      <c r="F79" s="251" t="n">
        <f aca="false">$B79*C79</f>
        <v>466.328571428572</v>
      </c>
      <c r="G79" s="252" t="n">
        <f aca="false">$B79*D79</f>
        <v>518.142857142857</v>
      </c>
      <c r="H79" s="253" t="n">
        <f aca="false">$B79*E79</f>
        <v>569.957142857143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5.58</v>
      </c>
      <c r="D80" s="250" t="n">
        <f aca="false">+$D$10</f>
        <v>6.2</v>
      </c>
      <c r="E80" s="259" t="n">
        <f aca="false">+$E$10</f>
        <v>6.82</v>
      </c>
      <c r="F80" s="251" t="n">
        <f aca="false">$B80*C80</f>
        <v>470.314285714286</v>
      </c>
      <c r="G80" s="252" t="n">
        <f aca="false">$B80*D80</f>
        <v>522.571428571429</v>
      </c>
      <c r="H80" s="253" t="n">
        <f aca="false">$B80*E80</f>
        <v>574.828571428572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5.58</v>
      </c>
      <c r="D81" s="250" t="n">
        <f aca="false">+$D$10</f>
        <v>6.2</v>
      </c>
      <c r="E81" s="259" t="n">
        <f aca="false">+$E$10</f>
        <v>6.82</v>
      </c>
      <c r="F81" s="251" t="n">
        <f aca="false">$B81*C81</f>
        <v>474.3</v>
      </c>
      <c r="G81" s="252" t="n">
        <f aca="false">$B81*D81</f>
        <v>527</v>
      </c>
      <c r="H81" s="253" t="n">
        <f aca="false">$B81*E81</f>
        <v>579.7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5.58</v>
      </c>
      <c r="D82" s="250" t="n">
        <f aca="false">+$D$10</f>
        <v>6.2</v>
      </c>
      <c r="E82" s="259" t="n">
        <f aca="false">+$E$10</f>
        <v>6.82</v>
      </c>
      <c r="F82" s="251" t="n">
        <f aca="false">$B82*C82</f>
        <v>478.285714285714</v>
      </c>
      <c r="G82" s="252" t="n">
        <f aca="false">$B82*D82</f>
        <v>531.428571428571</v>
      </c>
      <c r="H82" s="253" t="n">
        <f aca="false">$B82*E82</f>
        <v>584.571428571428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5.58</v>
      </c>
      <c r="D83" s="250" t="n">
        <f aca="false">+$D$10</f>
        <v>6.2</v>
      </c>
      <c r="E83" s="259" t="n">
        <f aca="false">+$E$10</f>
        <v>6.82</v>
      </c>
      <c r="F83" s="251" t="n">
        <f aca="false">$B83*C83</f>
        <v>482.271428571428</v>
      </c>
      <c r="G83" s="252" t="n">
        <f aca="false">$B83*D83</f>
        <v>535.857142857143</v>
      </c>
      <c r="H83" s="253" t="n">
        <f aca="false">$B83*E83</f>
        <v>589.442857142857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5.58</v>
      </c>
      <c r="D84" s="250" t="n">
        <f aca="false">+$D$10</f>
        <v>6.2</v>
      </c>
      <c r="E84" s="259" t="n">
        <f aca="false">+$E$10</f>
        <v>6.82</v>
      </c>
      <c r="F84" s="251" t="n">
        <f aca="false">$B84*C84</f>
        <v>486.257142857143</v>
      </c>
      <c r="G84" s="252" t="n">
        <f aca="false">$B84*D84</f>
        <v>540.285714285714</v>
      </c>
      <c r="H84" s="253" t="n">
        <f aca="false">$B84*E84</f>
        <v>594.314285714285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5.58</v>
      </c>
      <c r="D85" s="250" t="n">
        <f aca="false">+$D$10</f>
        <v>6.2</v>
      </c>
      <c r="E85" s="259" t="n">
        <f aca="false">+$E$10</f>
        <v>6.82</v>
      </c>
      <c r="F85" s="251" t="n">
        <f aca="false">$B85*C85</f>
        <v>490.242857142857</v>
      </c>
      <c r="G85" s="252" t="n">
        <f aca="false">$B85*D85</f>
        <v>544.714285714286</v>
      </c>
      <c r="H85" s="253" t="n">
        <f aca="false">$B85*E85</f>
        <v>599.185714285715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5.58</v>
      </c>
      <c r="D86" s="250" t="n">
        <f aca="false">+$D$10</f>
        <v>6.2</v>
      </c>
      <c r="E86" s="259" t="n">
        <f aca="false">+$E$10</f>
        <v>6.82</v>
      </c>
      <c r="F86" s="251" t="n">
        <f aca="false">$B86*C86</f>
        <v>494.228571428572</v>
      </c>
      <c r="G86" s="252" t="n">
        <f aca="false">$B86*D86</f>
        <v>549.142857142857</v>
      </c>
      <c r="H86" s="253" t="n">
        <f aca="false">$B86*E86</f>
        <v>604.057142857143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5.58</v>
      </c>
      <c r="D87" s="250" t="n">
        <f aca="false">+$D$10</f>
        <v>6.2</v>
      </c>
      <c r="E87" s="259" t="n">
        <f aca="false">+$E$10</f>
        <v>6.82</v>
      </c>
      <c r="F87" s="251" t="n">
        <f aca="false">$B87*C87</f>
        <v>498.214285714286</v>
      </c>
      <c r="G87" s="252" t="n">
        <f aca="false">$B87*D87</f>
        <v>553.571428571429</v>
      </c>
      <c r="H87" s="253" t="n">
        <f aca="false">$B87*E87</f>
        <v>608.928571428572</v>
      </c>
    </row>
    <row r="88" customFormat="fals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5.58</v>
      </c>
      <c r="D88" s="250" t="n">
        <f aca="false">+$D$10</f>
        <v>6.2</v>
      </c>
      <c r="E88" s="259" t="n">
        <f aca="false">+$E$10</f>
        <v>6.82</v>
      </c>
      <c r="F88" s="251" t="n">
        <f aca="false">$B88*C88</f>
        <v>502.2</v>
      </c>
      <c r="G88" s="252" t="n">
        <f aca="false">$B88*D88</f>
        <v>558</v>
      </c>
      <c r="H88" s="253" t="n">
        <f aca="false">$B88*E88</f>
        <v>613.8</v>
      </c>
      <c r="I88" s="250"/>
      <c r="J88" s="250"/>
      <c r="K88" s="250"/>
    </row>
    <row r="89" customFormat="false" ht="13.8" hidden="false" customHeight="false" outlineLevel="0" collapsed="false">
      <c r="A89" s="218"/>
      <c r="B89" s="216"/>
      <c r="C89" s="217"/>
      <c r="D89" s="217"/>
      <c r="E89" s="235"/>
      <c r="F89" s="219"/>
      <c r="G89" s="250"/>
      <c r="H89" s="220"/>
      <c r="I89" s="250"/>
      <c r="J89" s="250"/>
      <c r="K89" s="250"/>
    </row>
    <row r="90" customFormat="false" ht="13.8" hidden="false" customHeight="false" outlineLevel="0" collapsed="false">
      <c r="A90" s="262"/>
      <c r="B90" s="216" t="s">
        <v>204</v>
      </c>
      <c r="C90" s="217"/>
      <c r="D90" s="217"/>
      <c r="E90" s="263"/>
      <c r="F90" s="264"/>
      <c r="G90" s="217"/>
      <c r="H90" s="265"/>
      <c r="I90" s="217"/>
      <c r="J90" s="217"/>
      <c r="K90" s="217"/>
    </row>
    <row r="91" customFormat="false" ht="13.8" hidden="false" customHeight="false" outlineLevel="0" collapsed="false">
      <c r="A91" s="262"/>
      <c r="B91" s="216" t="s">
        <v>205</v>
      </c>
      <c r="C91" s="217"/>
      <c r="D91" s="217"/>
      <c r="E91" s="263"/>
      <c r="F91" s="264"/>
      <c r="G91" s="217"/>
      <c r="H91" s="265"/>
      <c r="I91" s="217"/>
      <c r="J91" s="217"/>
      <c r="K91" s="217"/>
    </row>
    <row r="92" customFormat="false" ht="13.8" hidden="false" customHeight="false" outlineLevel="0" collapsed="false">
      <c r="A92" s="87"/>
      <c r="B92" s="216" t="s">
        <v>206</v>
      </c>
      <c r="C92" s="217"/>
      <c r="D92" s="217"/>
      <c r="E92" s="263"/>
      <c r="F92" s="264"/>
      <c r="G92" s="217"/>
      <c r="H92" s="265"/>
      <c r="I92" s="250"/>
      <c r="J92" s="250"/>
      <c r="K92" s="250"/>
    </row>
    <row r="93" customFormat="false" ht="13.8" hidden="false" customHeight="false" outlineLevel="0" collapsed="false">
      <c r="A93" s="218"/>
      <c r="B93" s="223" t="s">
        <v>200</v>
      </c>
      <c r="C93" s="224"/>
      <c r="D93" s="224"/>
      <c r="E93" s="255"/>
      <c r="F93" s="255" t="s">
        <v>209</v>
      </c>
      <c r="G93" s="225"/>
      <c r="H93" s="256"/>
      <c r="I93" s="250"/>
      <c r="J93" s="250"/>
      <c r="K93" s="250"/>
    </row>
    <row r="94" customFormat="false" ht="13" hidden="false" customHeight="false" outlineLevel="0" collapsed="false">
      <c r="A94" s="218"/>
      <c r="B94" s="234"/>
      <c r="C94" s="250"/>
      <c r="D94" s="250"/>
      <c r="E94" s="218" t="s">
        <v>202</v>
      </c>
      <c r="F94" s="87"/>
      <c r="G94" s="87"/>
      <c r="H94" s="257"/>
      <c r="I94" s="250"/>
      <c r="J94" s="250"/>
      <c r="K94" s="250"/>
    </row>
    <row r="95" customFormat="false" ht="13.8" hidden="false" customHeight="false" outlineLevel="0" collapsed="false">
      <c r="A95" s="218"/>
      <c r="B95" s="234"/>
      <c r="C95" s="250"/>
      <c r="D95" s="250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customFormat="fals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5.58</v>
      </c>
      <c r="D96" s="250" t="n">
        <f aca="false">+$D$10</f>
        <v>6.2</v>
      </c>
      <c r="E96" s="259" t="n">
        <f aca="false">+$E$10</f>
        <v>6.82</v>
      </c>
      <c r="F96" s="251" t="n">
        <f aca="false">$B96*C96</f>
        <v>504.432</v>
      </c>
      <c r="G96" s="252" t="n">
        <f aca="false">$B96*D96</f>
        <v>560.48</v>
      </c>
      <c r="H96" s="253" t="n">
        <f aca="false">$B96*E96</f>
        <v>616.528</v>
      </c>
      <c r="I96" s="250"/>
      <c r="J96" s="250"/>
      <c r="K96" s="250"/>
    </row>
    <row r="97" customFormat="fals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5.58</v>
      </c>
      <c r="D97" s="250" t="n">
        <f aca="false">+$D$10</f>
        <v>6.2</v>
      </c>
      <c r="E97" s="259" t="n">
        <f aca="false">+$E$10</f>
        <v>6.82</v>
      </c>
      <c r="F97" s="251" t="n">
        <f aca="false">$B97*C97</f>
        <v>506.664</v>
      </c>
      <c r="G97" s="252" t="n">
        <f aca="false">$B97*D97</f>
        <v>562.96</v>
      </c>
      <c r="H97" s="253" t="n">
        <f aca="false">$B97*E97</f>
        <v>619.256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5.58</v>
      </c>
      <c r="D98" s="250" t="n">
        <f aca="false">+$D$10</f>
        <v>6.2</v>
      </c>
      <c r="E98" s="259" t="n">
        <f aca="false">+$E$10</f>
        <v>6.82</v>
      </c>
      <c r="F98" s="251" t="n">
        <f aca="false">$B98*C98</f>
        <v>508.896</v>
      </c>
      <c r="G98" s="252" t="n">
        <f aca="false">$B98*D98</f>
        <v>565.44</v>
      </c>
      <c r="H98" s="253" t="n">
        <f aca="false">$B98*E98</f>
        <v>621.984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5.58</v>
      </c>
      <c r="D99" s="250" t="n">
        <f aca="false">+$D$10</f>
        <v>6.2</v>
      </c>
      <c r="E99" s="259" t="n">
        <f aca="false">+$E$10</f>
        <v>6.82</v>
      </c>
      <c r="F99" s="251" t="n">
        <f aca="false">$B99*C99</f>
        <v>511.128</v>
      </c>
      <c r="G99" s="252" t="n">
        <f aca="false">$B99*D99</f>
        <v>567.92</v>
      </c>
      <c r="H99" s="253" t="n">
        <f aca="false">$B99*E99</f>
        <v>624.712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5.58</v>
      </c>
      <c r="D100" s="250" t="n">
        <f aca="false">+$D$10</f>
        <v>6.2</v>
      </c>
      <c r="E100" s="259" t="n">
        <f aca="false">+$E$10</f>
        <v>6.82</v>
      </c>
      <c r="F100" s="251" t="n">
        <f aca="false">$B100*C100</f>
        <v>513.36</v>
      </c>
      <c r="G100" s="252" t="n">
        <f aca="false">$B100*D100</f>
        <v>570.4</v>
      </c>
      <c r="H100" s="253" t="n">
        <f aca="false">$B100*E100</f>
        <v>627.44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5.58</v>
      </c>
      <c r="D101" s="250" t="n">
        <f aca="false">+$D$10</f>
        <v>6.2</v>
      </c>
      <c r="E101" s="259" t="n">
        <f aca="false">+$E$10</f>
        <v>6.82</v>
      </c>
      <c r="F101" s="251" t="n">
        <f aca="false">$B101*C101</f>
        <v>515.592</v>
      </c>
      <c r="G101" s="252" t="n">
        <f aca="false">$B101*D101</f>
        <v>572.88</v>
      </c>
      <c r="H101" s="253" t="n">
        <f aca="false">$B101*E101</f>
        <v>630.168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5.58</v>
      </c>
      <c r="D102" s="250" t="n">
        <f aca="false">+$D$10</f>
        <v>6.2</v>
      </c>
      <c r="E102" s="259" t="n">
        <f aca="false">+$E$10</f>
        <v>6.82</v>
      </c>
      <c r="F102" s="251" t="n">
        <f aca="false">$B102*C102</f>
        <v>517.824</v>
      </c>
      <c r="G102" s="252" t="n">
        <f aca="false">$B102*D102</f>
        <v>575.36</v>
      </c>
      <c r="H102" s="253" t="n">
        <f aca="false">$B102*E102</f>
        <v>632.896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5.58</v>
      </c>
      <c r="D103" s="250" t="n">
        <f aca="false">+$D$10</f>
        <v>6.2</v>
      </c>
      <c r="E103" s="259" t="n">
        <f aca="false">+$E$10</f>
        <v>6.82</v>
      </c>
      <c r="F103" s="251" t="n">
        <f aca="false">$B103*C103</f>
        <v>520.056</v>
      </c>
      <c r="G103" s="252" t="n">
        <f aca="false">$B103*D103</f>
        <v>577.84</v>
      </c>
      <c r="H103" s="253" t="n">
        <f aca="false">$B103*E103</f>
        <v>635.624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5.58</v>
      </c>
      <c r="D104" s="250" t="n">
        <f aca="false">+$D$10</f>
        <v>6.2</v>
      </c>
      <c r="E104" s="259" t="n">
        <f aca="false">+$E$10</f>
        <v>6.82</v>
      </c>
      <c r="F104" s="251" t="n">
        <f aca="false">$B104*C104</f>
        <v>522.288</v>
      </c>
      <c r="G104" s="252" t="n">
        <f aca="false">$B104*D104</f>
        <v>580.32</v>
      </c>
      <c r="H104" s="253" t="n">
        <f aca="false">$B104*E104</f>
        <v>638.352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5.58</v>
      </c>
      <c r="D105" s="250" t="n">
        <f aca="false">+$D$10</f>
        <v>6.2</v>
      </c>
      <c r="E105" s="259" t="n">
        <f aca="false">+$E$10</f>
        <v>6.82</v>
      </c>
      <c r="F105" s="251" t="n">
        <f aca="false">$B105*C105</f>
        <v>524.52</v>
      </c>
      <c r="G105" s="252" t="n">
        <f aca="false">$B105*D105</f>
        <v>582.8</v>
      </c>
      <c r="H105" s="253" t="n">
        <f aca="false">$B105*E105</f>
        <v>641.08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5.58</v>
      </c>
      <c r="D106" s="250" t="n">
        <f aca="false">+$D$10</f>
        <v>6.2</v>
      </c>
      <c r="E106" s="259" t="n">
        <f aca="false">+$E$10</f>
        <v>6.82</v>
      </c>
      <c r="F106" s="251" t="n">
        <f aca="false">$B106*C106</f>
        <v>526.752</v>
      </c>
      <c r="G106" s="252" t="n">
        <f aca="false">$B106*D106</f>
        <v>585.28</v>
      </c>
      <c r="H106" s="253" t="n">
        <f aca="false">$B106*E106</f>
        <v>643.808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5.58</v>
      </c>
      <c r="D107" s="250" t="n">
        <f aca="false">+$D$10</f>
        <v>6.2</v>
      </c>
      <c r="E107" s="259" t="n">
        <f aca="false">+$E$10</f>
        <v>6.82</v>
      </c>
      <c r="F107" s="251" t="n">
        <f aca="false">$B107*C107</f>
        <v>528.984</v>
      </c>
      <c r="G107" s="252" t="n">
        <f aca="false">$B107*D107</f>
        <v>587.76</v>
      </c>
      <c r="H107" s="253" t="n">
        <f aca="false">$B107*E107</f>
        <v>646.536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5.58</v>
      </c>
      <c r="D108" s="250" t="n">
        <f aca="false">+$D$10</f>
        <v>6.2</v>
      </c>
      <c r="E108" s="259" t="n">
        <f aca="false">+$E$10</f>
        <v>6.82</v>
      </c>
      <c r="F108" s="251" t="n">
        <f aca="false">$B108*C108</f>
        <v>531.216</v>
      </c>
      <c r="G108" s="252" t="n">
        <f aca="false">$B108*D108</f>
        <v>590.24</v>
      </c>
      <c r="H108" s="253" t="n">
        <f aca="false">$B108*E108</f>
        <v>649.264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5.58</v>
      </c>
      <c r="D109" s="250" t="n">
        <f aca="false">+$D$10</f>
        <v>6.2</v>
      </c>
      <c r="E109" s="259" t="n">
        <f aca="false">+$E$10</f>
        <v>6.82</v>
      </c>
      <c r="F109" s="251" t="n">
        <f aca="false">$B109*C109</f>
        <v>533.448</v>
      </c>
      <c r="G109" s="252" t="n">
        <f aca="false">$B109*D109</f>
        <v>592.72</v>
      </c>
      <c r="H109" s="253" t="n">
        <f aca="false">$B109*E109</f>
        <v>651.992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5.58</v>
      </c>
      <c r="D110" s="250" t="n">
        <f aca="false">+$D$10</f>
        <v>6.2</v>
      </c>
      <c r="E110" s="259" t="n">
        <f aca="false">+$E$10</f>
        <v>6.82</v>
      </c>
      <c r="F110" s="251" t="n">
        <f aca="false">$B110*C110</f>
        <v>535.68</v>
      </c>
      <c r="G110" s="252" t="n">
        <f aca="false">$B110*D110</f>
        <v>595.2</v>
      </c>
      <c r="H110" s="253" t="n">
        <f aca="false">$B110*E110</f>
        <v>654.72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5.58</v>
      </c>
      <c r="D111" s="250" t="n">
        <f aca="false">+$D$10</f>
        <v>6.2</v>
      </c>
      <c r="E111" s="259" t="n">
        <f aca="false">+$E$10</f>
        <v>6.82</v>
      </c>
      <c r="F111" s="251" t="n">
        <f aca="false">$B111*C111</f>
        <v>537.912</v>
      </c>
      <c r="G111" s="252" t="n">
        <f aca="false">$B111*D111</f>
        <v>597.68</v>
      </c>
      <c r="H111" s="253" t="n">
        <f aca="false">$B111*E111</f>
        <v>657.448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5.58</v>
      </c>
      <c r="D112" s="250" t="n">
        <f aca="false">+$D$10</f>
        <v>6.2</v>
      </c>
      <c r="E112" s="259" t="n">
        <f aca="false">+$E$10</f>
        <v>6.82</v>
      </c>
      <c r="F112" s="251" t="n">
        <f aca="false">$B112*C112</f>
        <v>540.144</v>
      </c>
      <c r="G112" s="252" t="n">
        <f aca="false">$B112*D112</f>
        <v>600.16</v>
      </c>
      <c r="H112" s="253" t="n">
        <f aca="false">$B112*E112</f>
        <v>660.176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5.58</v>
      </c>
      <c r="D113" s="250" t="n">
        <f aca="false">+$D$10</f>
        <v>6.2</v>
      </c>
      <c r="E113" s="259" t="n">
        <f aca="false">+$E$10</f>
        <v>6.82</v>
      </c>
      <c r="F113" s="251" t="n">
        <f aca="false">$B113*C113</f>
        <v>542.376</v>
      </c>
      <c r="G113" s="252" t="n">
        <f aca="false">$B113*D113</f>
        <v>602.64</v>
      </c>
      <c r="H113" s="253" t="n">
        <f aca="false">$B113*E113</f>
        <v>662.904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5.58</v>
      </c>
      <c r="D114" s="250" t="n">
        <f aca="false">+$D$10</f>
        <v>6.2</v>
      </c>
      <c r="E114" s="259" t="n">
        <f aca="false">+$E$10</f>
        <v>6.82</v>
      </c>
      <c r="F114" s="251" t="n">
        <f aca="false">$B114*C114</f>
        <v>544.608</v>
      </c>
      <c r="G114" s="252" t="n">
        <f aca="false">$B114*D114</f>
        <v>605.12</v>
      </c>
      <c r="H114" s="253" t="n">
        <f aca="false">$B114*E114</f>
        <v>665.632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5.58</v>
      </c>
      <c r="D115" s="250" t="n">
        <f aca="false">+$D$10</f>
        <v>6.2</v>
      </c>
      <c r="E115" s="259" t="n">
        <f aca="false">+$E$10</f>
        <v>6.82</v>
      </c>
      <c r="F115" s="251" t="n">
        <f aca="false">$B115*C115</f>
        <v>546.84</v>
      </c>
      <c r="G115" s="252" t="n">
        <f aca="false">$B115*D115</f>
        <v>607.6</v>
      </c>
      <c r="H115" s="253" t="n">
        <f aca="false">$B115*E115</f>
        <v>668.36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5.58</v>
      </c>
      <c r="D116" s="250" t="n">
        <f aca="false">+$D$10</f>
        <v>6.2</v>
      </c>
      <c r="E116" s="259" t="n">
        <f aca="false">+$E$10</f>
        <v>6.82</v>
      </c>
      <c r="F116" s="251" t="n">
        <f aca="false">$B116*C116</f>
        <v>549.072</v>
      </c>
      <c r="G116" s="252" t="n">
        <f aca="false">$B116*D116</f>
        <v>610.08</v>
      </c>
      <c r="H116" s="253" t="n">
        <f aca="false">$B116*E116</f>
        <v>671.088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5.58</v>
      </c>
      <c r="D117" s="250" t="n">
        <f aca="false">+$D$10</f>
        <v>6.2</v>
      </c>
      <c r="E117" s="259" t="n">
        <f aca="false">+$E$10</f>
        <v>6.82</v>
      </c>
      <c r="F117" s="251" t="n">
        <f aca="false">$B117*C117</f>
        <v>551.304</v>
      </c>
      <c r="G117" s="252" t="n">
        <f aca="false">$B117*D117</f>
        <v>612.56</v>
      </c>
      <c r="H117" s="253" t="n">
        <f aca="false">$B117*E117</f>
        <v>673.816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5.58</v>
      </c>
      <c r="D118" s="250" t="n">
        <f aca="false">+$D$10</f>
        <v>6.2</v>
      </c>
      <c r="E118" s="259" t="n">
        <f aca="false">+$E$10</f>
        <v>6.82</v>
      </c>
      <c r="F118" s="251" t="n">
        <f aca="false">$B118*C118</f>
        <v>553.536</v>
      </c>
      <c r="G118" s="252" t="n">
        <f aca="false">$B118*D118</f>
        <v>615.04</v>
      </c>
      <c r="H118" s="253" t="n">
        <f aca="false">$B118*E118</f>
        <v>676.544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5.58</v>
      </c>
      <c r="D119" s="250" t="n">
        <f aca="false">+$D$10</f>
        <v>6.2</v>
      </c>
      <c r="E119" s="259" t="n">
        <f aca="false">+$E$10</f>
        <v>6.82</v>
      </c>
      <c r="F119" s="251" t="n">
        <f aca="false">$B119*C119</f>
        <v>555.768</v>
      </c>
      <c r="G119" s="252" t="n">
        <f aca="false">$B119*D119</f>
        <v>617.52</v>
      </c>
      <c r="H119" s="253" t="n">
        <f aca="false">$B119*E119</f>
        <v>679.272</v>
      </c>
    </row>
    <row r="120" customFormat="fals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5.58</v>
      </c>
      <c r="D120" s="250" t="n">
        <f aca="false">+$D$10</f>
        <v>6.2</v>
      </c>
      <c r="E120" s="259" t="n">
        <f aca="false">+$E$10</f>
        <v>6.82</v>
      </c>
      <c r="F120" s="251" t="n">
        <f aca="false">$B120*C120</f>
        <v>558</v>
      </c>
      <c r="G120" s="252" t="n">
        <f aca="false">$B120*D120</f>
        <v>620</v>
      </c>
      <c r="H120" s="253" t="n">
        <f aca="false">$B120*E120</f>
        <v>682</v>
      </c>
      <c r="I120" s="260"/>
      <c r="J120" s="260"/>
      <c r="K120" s="260"/>
    </row>
    <row r="121" customFormat="fals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5.58</v>
      </c>
      <c r="D121" s="250" t="n">
        <f aca="false">+$D$10</f>
        <v>6.2</v>
      </c>
      <c r="E121" s="259" t="n">
        <f aca="false">+$E$10</f>
        <v>6.82</v>
      </c>
      <c r="F121" s="251" t="n">
        <f aca="false">$B121*C121</f>
        <v>560.232</v>
      </c>
      <c r="G121" s="252" t="n">
        <f aca="false">$B121*D121</f>
        <v>622.48</v>
      </c>
      <c r="H121" s="253" t="n">
        <f aca="false">$B121*E121</f>
        <v>684.728</v>
      </c>
      <c r="I121" s="260"/>
      <c r="J121" s="260"/>
      <c r="K121" s="260"/>
    </row>
    <row r="122" customFormat="fals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5.58</v>
      </c>
      <c r="D122" s="250" t="n">
        <f aca="false">+$D$10</f>
        <v>6.2</v>
      </c>
      <c r="E122" s="259" t="n">
        <f aca="false">+$E$10</f>
        <v>6.82</v>
      </c>
      <c r="F122" s="251" t="n">
        <f aca="false">$B122*C122</f>
        <v>562.464</v>
      </c>
      <c r="G122" s="252" t="n">
        <f aca="false">$B122*D122</f>
        <v>624.96</v>
      </c>
      <c r="H122" s="253" t="n">
        <f aca="false">$B122*E122</f>
        <v>687.456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5.58</v>
      </c>
      <c r="D123" s="250" t="n">
        <f aca="false">+$D$10</f>
        <v>6.2</v>
      </c>
      <c r="E123" s="259" t="n">
        <f aca="false">+$E$10</f>
        <v>6.82</v>
      </c>
      <c r="F123" s="251" t="n">
        <f aca="false">$B123*C123</f>
        <v>564.696</v>
      </c>
      <c r="G123" s="252" t="n">
        <f aca="false">$B123*D123</f>
        <v>627.44</v>
      </c>
      <c r="H123" s="253" t="n">
        <f aca="false">$B123*E123</f>
        <v>690.184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5.58</v>
      </c>
      <c r="D124" s="250" t="n">
        <f aca="false">+$D$10</f>
        <v>6.2</v>
      </c>
      <c r="E124" s="259" t="n">
        <f aca="false">+$E$10</f>
        <v>6.82</v>
      </c>
      <c r="F124" s="251" t="n">
        <f aca="false">$B124*C124</f>
        <v>566.928</v>
      </c>
      <c r="G124" s="252" t="n">
        <f aca="false">$B124*D124</f>
        <v>629.92</v>
      </c>
      <c r="H124" s="253" t="n">
        <f aca="false">$B124*E124</f>
        <v>692.912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5.58</v>
      </c>
      <c r="D125" s="250" t="n">
        <f aca="false">+$D$10</f>
        <v>6.2</v>
      </c>
      <c r="E125" s="259" t="n">
        <f aca="false">+$E$10</f>
        <v>6.82</v>
      </c>
      <c r="F125" s="251" t="n">
        <f aca="false">$B125*C125</f>
        <v>569.16</v>
      </c>
      <c r="G125" s="252" t="n">
        <f aca="false">$B125*D125</f>
        <v>632.4</v>
      </c>
      <c r="H125" s="253" t="n">
        <f aca="false">$B125*E125</f>
        <v>695.64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5.58</v>
      </c>
      <c r="D126" s="250" t="n">
        <f aca="false">+$D$10</f>
        <v>6.2</v>
      </c>
      <c r="E126" s="259" t="n">
        <f aca="false">+$E$10</f>
        <v>6.82</v>
      </c>
      <c r="F126" s="251" t="n">
        <f aca="false">$B126*C126</f>
        <v>571.392</v>
      </c>
      <c r="G126" s="252" t="n">
        <f aca="false">$B126*D126</f>
        <v>634.88</v>
      </c>
      <c r="H126" s="253" t="n">
        <f aca="false">$B126*E126</f>
        <v>698.368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5.58</v>
      </c>
      <c r="D127" s="250" t="n">
        <f aca="false">+$D$10</f>
        <v>6.2</v>
      </c>
      <c r="E127" s="259" t="n">
        <f aca="false">+$E$10</f>
        <v>6.82</v>
      </c>
      <c r="F127" s="251" t="n">
        <f aca="false">$B127*C127</f>
        <v>573.624</v>
      </c>
      <c r="G127" s="252" t="n">
        <f aca="false">$B127*D127</f>
        <v>637.36</v>
      </c>
      <c r="H127" s="253" t="n">
        <f aca="false">$B127*E127</f>
        <v>701.096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5.58</v>
      </c>
      <c r="D128" s="250" t="n">
        <f aca="false">+$D$10</f>
        <v>6.2</v>
      </c>
      <c r="E128" s="259" t="n">
        <f aca="false">+$E$10</f>
        <v>6.82</v>
      </c>
      <c r="F128" s="251" t="n">
        <f aca="false">$B128*C128</f>
        <v>575.856</v>
      </c>
      <c r="G128" s="252" t="n">
        <f aca="false">$B128*D128</f>
        <v>639.84</v>
      </c>
      <c r="H128" s="253" t="n">
        <f aca="false">$B128*E128</f>
        <v>703.824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5.58</v>
      </c>
      <c r="D129" s="250" t="n">
        <f aca="false">+$D$10</f>
        <v>6.2</v>
      </c>
      <c r="E129" s="259" t="n">
        <f aca="false">+$E$10</f>
        <v>6.82</v>
      </c>
      <c r="F129" s="251" t="n">
        <f aca="false">$B129*C129</f>
        <v>578.088</v>
      </c>
      <c r="G129" s="252" t="n">
        <f aca="false">$B129*D129</f>
        <v>642.32</v>
      </c>
      <c r="H129" s="253" t="n">
        <f aca="false">$B129*E129</f>
        <v>706.552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5.58</v>
      </c>
      <c r="D130" s="250" t="n">
        <f aca="false">+$D$10</f>
        <v>6.2</v>
      </c>
      <c r="E130" s="259" t="n">
        <f aca="false">+$E$10</f>
        <v>6.82</v>
      </c>
      <c r="F130" s="251" t="n">
        <f aca="false">$B130*C130</f>
        <v>580.32</v>
      </c>
      <c r="G130" s="252" t="n">
        <f aca="false">$B130*D130</f>
        <v>644.8</v>
      </c>
      <c r="H130" s="253" t="n">
        <f aca="false">$B130*E130</f>
        <v>709.28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5.58</v>
      </c>
      <c r="D131" s="250" t="n">
        <f aca="false">+$D$10</f>
        <v>6.2</v>
      </c>
      <c r="E131" s="259" t="n">
        <f aca="false">+$E$10</f>
        <v>6.82</v>
      </c>
      <c r="F131" s="251" t="n">
        <f aca="false">$B131*C131</f>
        <v>582.552</v>
      </c>
      <c r="G131" s="252" t="n">
        <f aca="false">$B131*D131</f>
        <v>647.28</v>
      </c>
      <c r="H131" s="253" t="n">
        <f aca="false">$B131*E131</f>
        <v>712.008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5.58</v>
      </c>
      <c r="D132" s="250" t="n">
        <f aca="false">+$D$10</f>
        <v>6.2</v>
      </c>
      <c r="E132" s="259" t="n">
        <f aca="false">+$E$10</f>
        <v>6.82</v>
      </c>
      <c r="F132" s="251" t="n">
        <f aca="false">$B132*C132</f>
        <v>584.784</v>
      </c>
      <c r="G132" s="252" t="n">
        <f aca="false">$B132*D132</f>
        <v>649.76</v>
      </c>
      <c r="H132" s="253" t="n">
        <f aca="false">$B132*E132</f>
        <v>714.736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5.58</v>
      </c>
      <c r="D133" s="250" t="n">
        <f aca="false">+$D$10</f>
        <v>6.2</v>
      </c>
      <c r="E133" s="259" t="n">
        <f aca="false">+$E$10</f>
        <v>6.82</v>
      </c>
      <c r="F133" s="251" t="n">
        <f aca="false">$B133*C133</f>
        <v>587.016</v>
      </c>
      <c r="G133" s="252" t="n">
        <f aca="false">$B133*D133</f>
        <v>652.24</v>
      </c>
      <c r="H133" s="253" t="n">
        <f aca="false">$B133*E133</f>
        <v>717.464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5.58</v>
      </c>
      <c r="D134" s="250" t="n">
        <f aca="false">+$D$10</f>
        <v>6.2</v>
      </c>
      <c r="E134" s="259" t="n">
        <f aca="false">+$E$10</f>
        <v>6.82</v>
      </c>
      <c r="F134" s="251" t="n">
        <f aca="false">$B134*C134</f>
        <v>589.248</v>
      </c>
      <c r="G134" s="252" t="n">
        <f aca="false">$B134*D134</f>
        <v>654.72</v>
      </c>
      <c r="H134" s="253" t="n">
        <f aca="false">$B134*E134</f>
        <v>720.192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5.58</v>
      </c>
      <c r="D135" s="250" t="n">
        <f aca="false">+$D$10</f>
        <v>6.2</v>
      </c>
      <c r="E135" s="259" t="n">
        <f aca="false">+$E$10</f>
        <v>6.82</v>
      </c>
      <c r="F135" s="251" t="n">
        <f aca="false">$B135*C135</f>
        <v>591.48</v>
      </c>
      <c r="G135" s="252" t="n">
        <f aca="false">$B135*D135</f>
        <v>657.2</v>
      </c>
      <c r="H135" s="253" t="n">
        <f aca="false">$B135*E135</f>
        <v>722.92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5.58</v>
      </c>
      <c r="D136" s="250" t="n">
        <f aca="false">+$D$10</f>
        <v>6.2</v>
      </c>
      <c r="E136" s="235" t="n">
        <f aca="false">+$E$10</f>
        <v>6.82</v>
      </c>
      <c r="F136" s="251" t="n">
        <f aca="false">$B136*C136</f>
        <v>593.712</v>
      </c>
      <c r="G136" s="252" t="n">
        <f aca="false">$B136*D136</f>
        <v>659.68</v>
      </c>
      <c r="H136" s="253" t="n">
        <f aca="false">$B136*E136</f>
        <v>725.648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5.58</v>
      </c>
      <c r="D137" s="250" t="n">
        <f aca="false">+$D$10</f>
        <v>6.2</v>
      </c>
      <c r="E137" s="235" t="n">
        <f aca="false">+$E$10</f>
        <v>6.82</v>
      </c>
      <c r="F137" s="251" t="n">
        <f aca="false">$B137*C137</f>
        <v>595.944</v>
      </c>
      <c r="G137" s="252" t="n">
        <f aca="false">$B137*D137</f>
        <v>662.16</v>
      </c>
      <c r="H137" s="253" t="n">
        <f aca="false">$B137*E137</f>
        <v>728.376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5.58</v>
      </c>
      <c r="D138" s="250" t="n">
        <f aca="false">+$D$10</f>
        <v>6.2</v>
      </c>
      <c r="E138" s="235" t="n">
        <f aca="false">+$E$10</f>
        <v>6.82</v>
      </c>
      <c r="F138" s="251" t="n">
        <f aca="false">$B138*C138</f>
        <v>598.176</v>
      </c>
      <c r="G138" s="252" t="n">
        <f aca="false">$B138*D138</f>
        <v>664.64</v>
      </c>
      <c r="H138" s="253" t="n">
        <f aca="false">$B138*E138</f>
        <v>731.104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5.58</v>
      </c>
      <c r="D139" s="250" t="n">
        <f aca="false">+$D$10</f>
        <v>6.2</v>
      </c>
      <c r="E139" s="235" t="n">
        <f aca="false">+$E$10</f>
        <v>6.82</v>
      </c>
      <c r="F139" s="251" t="n">
        <f aca="false">$B139*C139</f>
        <v>600.408</v>
      </c>
      <c r="G139" s="252" t="n">
        <f aca="false">$B139*D139</f>
        <v>667.12</v>
      </c>
      <c r="H139" s="253" t="n">
        <f aca="false">$B139*E139</f>
        <v>733.832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5.58</v>
      </c>
      <c r="D140" s="250" t="n">
        <f aca="false">+$D$10</f>
        <v>6.2</v>
      </c>
      <c r="E140" s="235" t="n">
        <f aca="false">+$E$10</f>
        <v>6.82</v>
      </c>
      <c r="F140" s="251" t="n">
        <f aca="false">$B140*C140</f>
        <v>602.64</v>
      </c>
      <c r="G140" s="252" t="n">
        <f aca="false">$B140*D140</f>
        <v>669.6</v>
      </c>
      <c r="H140" s="253" t="n">
        <f aca="false">$B140*E140</f>
        <v>736.56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5.58</v>
      </c>
      <c r="D141" s="250" t="n">
        <f aca="false">+$D$10</f>
        <v>6.2</v>
      </c>
      <c r="E141" s="235" t="n">
        <f aca="false">+$E$10</f>
        <v>6.82</v>
      </c>
      <c r="F141" s="251" t="n">
        <f aca="false">$B141*C141</f>
        <v>604.872</v>
      </c>
      <c r="G141" s="252" t="n">
        <f aca="false">$B141*D141</f>
        <v>672.08</v>
      </c>
      <c r="H141" s="253" t="n">
        <f aca="false">$B141*E141</f>
        <v>739.288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5.58</v>
      </c>
      <c r="D142" s="250" t="n">
        <f aca="false">+$D$10</f>
        <v>6.2</v>
      </c>
      <c r="E142" s="235" t="n">
        <f aca="false">+$E$10</f>
        <v>6.82</v>
      </c>
      <c r="F142" s="251" t="n">
        <f aca="false">$B142*C142</f>
        <v>607.104</v>
      </c>
      <c r="G142" s="252" t="n">
        <f aca="false">$B142*D142</f>
        <v>674.56</v>
      </c>
      <c r="H142" s="253" t="n">
        <f aca="false">$B142*E142</f>
        <v>742.016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5.58</v>
      </c>
      <c r="D143" s="250" t="n">
        <f aca="false">+$D$10</f>
        <v>6.2</v>
      </c>
      <c r="E143" s="235" t="n">
        <f aca="false">+$E$10</f>
        <v>6.82</v>
      </c>
      <c r="F143" s="251" t="n">
        <f aca="false">$B143*C143</f>
        <v>609.336</v>
      </c>
      <c r="G143" s="252" t="n">
        <f aca="false">$B143*D143</f>
        <v>677.04</v>
      </c>
      <c r="H143" s="253" t="n">
        <f aca="false">$B143*E143</f>
        <v>744.744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5.58</v>
      </c>
      <c r="D144" s="250" t="n">
        <f aca="false">+$D$10</f>
        <v>6.2</v>
      </c>
      <c r="E144" s="235" t="n">
        <f aca="false">+$E$10</f>
        <v>6.82</v>
      </c>
      <c r="F144" s="251" t="n">
        <f aca="false">$B144*C144</f>
        <v>611.568</v>
      </c>
      <c r="G144" s="252" t="n">
        <f aca="false">$B144*D144</f>
        <v>679.52</v>
      </c>
      <c r="H144" s="253" t="n">
        <f aca="false">$B144*E144</f>
        <v>747.472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5.58</v>
      </c>
      <c r="D145" s="250" t="n">
        <f aca="false">+$D$10</f>
        <v>6.2</v>
      </c>
      <c r="E145" s="235" t="n">
        <f aca="false">+$E$10</f>
        <v>6.82</v>
      </c>
      <c r="F145" s="251" t="n">
        <f aca="false">$B145*C145</f>
        <v>613.8</v>
      </c>
      <c r="G145" s="252" t="n">
        <f aca="false">$B145*D145</f>
        <v>682</v>
      </c>
      <c r="H145" s="253" t="n">
        <f aca="false">$B145*E145</f>
        <v>750.2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5.58</v>
      </c>
      <c r="D146" s="250" t="n">
        <f aca="false">+$D$10</f>
        <v>6.2</v>
      </c>
      <c r="E146" s="235" t="n">
        <f aca="false">+$E$10</f>
        <v>6.82</v>
      </c>
      <c r="F146" s="251" t="n">
        <f aca="false">$B146*C146</f>
        <v>616.032</v>
      </c>
      <c r="G146" s="252" t="n">
        <f aca="false">$B146*D146</f>
        <v>684.48</v>
      </c>
      <c r="H146" s="253" t="n">
        <f aca="false">$B146*E146</f>
        <v>752.928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5.58</v>
      </c>
      <c r="D147" s="250" t="n">
        <f aca="false">+$D$10</f>
        <v>6.2</v>
      </c>
      <c r="E147" s="235" t="n">
        <f aca="false">+$E$10</f>
        <v>6.82</v>
      </c>
      <c r="F147" s="251" t="n">
        <f aca="false">$B147*C147</f>
        <v>618.264</v>
      </c>
      <c r="G147" s="252" t="n">
        <f aca="false">$B147*D147</f>
        <v>686.96</v>
      </c>
      <c r="H147" s="253" t="n">
        <f aca="false">$B147*E147</f>
        <v>755.656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5.58</v>
      </c>
      <c r="D148" s="250" t="n">
        <f aca="false">+$D$10</f>
        <v>6.2</v>
      </c>
      <c r="E148" s="235" t="n">
        <f aca="false">+$E$10</f>
        <v>6.82</v>
      </c>
      <c r="F148" s="251" t="n">
        <f aca="false">$B148*C148</f>
        <v>620.496</v>
      </c>
      <c r="G148" s="252" t="n">
        <f aca="false">$B148*D148</f>
        <v>689.44</v>
      </c>
      <c r="H148" s="253" t="n">
        <f aca="false">$B148*E148</f>
        <v>758.384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5.58</v>
      </c>
      <c r="D149" s="250" t="n">
        <f aca="false">+$D$10</f>
        <v>6.2</v>
      </c>
      <c r="E149" s="235" t="n">
        <f aca="false">+$E$10</f>
        <v>6.82</v>
      </c>
      <c r="F149" s="251" t="n">
        <f aca="false">$B149*C149</f>
        <v>622.728</v>
      </c>
      <c r="G149" s="252" t="n">
        <f aca="false">$B149*D149</f>
        <v>691.92</v>
      </c>
      <c r="H149" s="253" t="n">
        <f aca="false">$B149*E149</f>
        <v>761.112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5.58</v>
      </c>
      <c r="D150" s="250" t="n">
        <f aca="false">+$D$10</f>
        <v>6.2</v>
      </c>
      <c r="E150" s="235" t="n">
        <f aca="false">+$E$10</f>
        <v>6.82</v>
      </c>
      <c r="F150" s="251" t="n">
        <f aca="false">$B150*C150</f>
        <v>624.96</v>
      </c>
      <c r="G150" s="252" t="n">
        <f aca="false">$B150*D150</f>
        <v>694.4</v>
      </c>
      <c r="H150" s="253" t="n">
        <f aca="false">$B150*E150</f>
        <v>763.84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5.58</v>
      </c>
      <c r="D151" s="250" t="n">
        <f aca="false">+$D$10</f>
        <v>6.2</v>
      </c>
      <c r="E151" s="235" t="n">
        <f aca="false">+$E$10</f>
        <v>6.82</v>
      </c>
      <c r="F151" s="251" t="n">
        <f aca="false">$B151*C151</f>
        <v>627.192</v>
      </c>
      <c r="G151" s="252" t="n">
        <f aca="false">$B151*D151</f>
        <v>696.88</v>
      </c>
      <c r="H151" s="253" t="n">
        <f aca="false">$B151*E151</f>
        <v>766.568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5.58</v>
      </c>
      <c r="D152" s="250" t="n">
        <f aca="false">+$D$10</f>
        <v>6.2</v>
      </c>
      <c r="E152" s="235" t="n">
        <f aca="false">+$E$10</f>
        <v>6.82</v>
      </c>
      <c r="F152" s="251" t="n">
        <f aca="false">$B152*C152</f>
        <v>629.424</v>
      </c>
      <c r="G152" s="252" t="n">
        <f aca="false">$B152*D152</f>
        <v>699.36</v>
      </c>
      <c r="H152" s="253" t="n">
        <f aca="false">$B152*E152</f>
        <v>769.296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5.58</v>
      </c>
      <c r="D153" s="250" t="n">
        <f aca="false">+$D$10</f>
        <v>6.2</v>
      </c>
      <c r="E153" s="235" t="n">
        <f aca="false">+$E$10</f>
        <v>6.82</v>
      </c>
      <c r="F153" s="251" t="n">
        <f aca="false">$B153*C153</f>
        <v>631.656</v>
      </c>
      <c r="G153" s="252" t="n">
        <f aca="false">$B153*D153</f>
        <v>701.84</v>
      </c>
      <c r="H153" s="253" t="n">
        <f aca="false">$B153*E153</f>
        <v>772.024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5.58</v>
      </c>
      <c r="D154" s="250" t="n">
        <f aca="false">+$D$10</f>
        <v>6.2</v>
      </c>
      <c r="E154" s="235" t="n">
        <f aca="false">+$E$10</f>
        <v>6.82</v>
      </c>
      <c r="F154" s="251" t="n">
        <f aca="false">$B154*C154</f>
        <v>633.888</v>
      </c>
      <c r="G154" s="252" t="n">
        <f aca="false">$B154*D154</f>
        <v>704.32</v>
      </c>
      <c r="H154" s="253" t="n">
        <f aca="false">$B154*E154</f>
        <v>774.752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5.58</v>
      </c>
      <c r="D155" s="250" t="n">
        <f aca="false">+$D$10</f>
        <v>6.2</v>
      </c>
      <c r="E155" s="235" t="n">
        <f aca="false">+$E$10</f>
        <v>6.82</v>
      </c>
      <c r="F155" s="251" t="n">
        <f aca="false">$B155*C155</f>
        <v>636.12</v>
      </c>
      <c r="G155" s="252" t="n">
        <f aca="false">$B155*D155</f>
        <v>706.8</v>
      </c>
      <c r="H155" s="253" t="n">
        <f aca="false">$B155*E155</f>
        <v>777.48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5.58</v>
      </c>
      <c r="D156" s="250" t="n">
        <f aca="false">+$D$10</f>
        <v>6.2</v>
      </c>
      <c r="E156" s="235" t="n">
        <f aca="false">+$E$10</f>
        <v>6.82</v>
      </c>
      <c r="F156" s="251" t="n">
        <f aca="false">$B156*C156</f>
        <v>638.352</v>
      </c>
      <c r="G156" s="252" t="n">
        <f aca="false">$B156*D156</f>
        <v>709.28</v>
      </c>
      <c r="H156" s="253" t="n">
        <f aca="false">$B156*E156</f>
        <v>780.208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5.58</v>
      </c>
      <c r="D157" s="250" t="n">
        <f aca="false">+$D$10</f>
        <v>6.2</v>
      </c>
      <c r="E157" s="235" t="n">
        <f aca="false">+$E$10</f>
        <v>6.82</v>
      </c>
      <c r="F157" s="251" t="n">
        <f aca="false">$B157*C157</f>
        <v>640.584</v>
      </c>
      <c r="G157" s="252" t="n">
        <f aca="false">$B157*D157</f>
        <v>711.76</v>
      </c>
      <c r="H157" s="253" t="n">
        <f aca="false">$B157*E157</f>
        <v>782.936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5.58</v>
      </c>
      <c r="D158" s="250" t="n">
        <f aca="false">+$D$10</f>
        <v>6.2</v>
      </c>
      <c r="E158" s="235" t="n">
        <f aca="false">+$E$10</f>
        <v>6.82</v>
      </c>
      <c r="F158" s="251" t="n">
        <f aca="false">$B158*C158</f>
        <v>642.816</v>
      </c>
      <c r="G158" s="252" t="n">
        <f aca="false">$B158*D158</f>
        <v>714.24</v>
      </c>
      <c r="H158" s="253" t="n">
        <f aca="false">$B158*E158</f>
        <v>785.664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5.58</v>
      </c>
      <c r="D159" s="250" t="n">
        <f aca="false">+$D$10</f>
        <v>6.2</v>
      </c>
      <c r="E159" s="235" t="n">
        <f aca="false">+$E$10</f>
        <v>6.82</v>
      </c>
      <c r="F159" s="251" t="n">
        <f aca="false">$B159*C159</f>
        <v>645.048</v>
      </c>
      <c r="G159" s="252" t="n">
        <f aca="false">$B159*D159</f>
        <v>716.72</v>
      </c>
      <c r="H159" s="253" t="n">
        <f aca="false">$B159*E159</f>
        <v>788.392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5.58</v>
      </c>
      <c r="D160" s="250" t="n">
        <f aca="false">+$D$10</f>
        <v>6.2</v>
      </c>
      <c r="E160" s="235" t="n">
        <f aca="false">+$E$10</f>
        <v>6.82</v>
      </c>
      <c r="F160" s="251" t="n">
        <f aca="false">$B160*C160</f>
        <v>647.28</v>
      </c>
      <c r="G160" s="252" t="n">
        <f aca="false">$B160*D160</f>
        <v>719.2</v>
      </c>
      <c r="H160" s="253" t="n">
        <f aca="false">$B160*E160</f>
        <v>791.12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5.58</v>
      </c>
      <c r="D161" s="250" t="n">
        <f aca="false">+$D$10</f>
        <v>6.2</v>
      </c>
      <c r="E161" s="235" t="n">
        <f aca="false">+$E$10</f>
        <v>6.82</v>
      </c>
      <c r="F161" s="251" t="n">
        <f aca="false">$B161*C161</f>
        <v>649.512</v>
      </c>
      <c r="G161" s="252" t="n">
        <f aca="false">$B161*D161</f>
        <v>721.68</v>
      </c>
      <c r="H161" s="253" t="n">
        <f aca="false">$B161*E161</f>
        <v>793.848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5.58</v>
      </c>
      <c r="D162" s="250" t="n">
        <f aca="false">+$D$10</f>
        <v>6.2</v>
      </c>
      <c r="E162" s="235" t="n">
        <f aca="false">+$E$10</f>
        <v>6.82</v>
      </c>
      <c r="F162" s="251" t="n">
        <f aca="false">$B162*C162</f>
        <v>651.744</v>
      </c>
      <c r="G162" s="252" t="n">
        <f aca="false">$B162*D162</f>
        <v>724.16</v>
      </c>
      <c r="H162" s="253" t="n">
        <f aca="false">$B162*E162</f>
        <v>796.576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5.58</v>
      </c>
      <c r="D163" s="250" t="n">
        <f aca="false">+$D$10</f>
        <v>6.2</v>
      </c>
      <c r="E163" s="235" t="n">
        <f aca="false">+$E$10</f>
        <v>6.82</v>
      </c>
      <c r="F163" s="251" t="n">
        <f aca="false">$B163*C163</f>
        <v>653.976</v>
      </c>
      <c r="G163" s="252" t="n">
        <f aca="false">$B163*D163</f>
        <v>726.64</v>
      </c>
      <c r="H163" s="253" t="n">
        <f aca="false">$B163*E163</f>
        <v>799.304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5.58</v>
      </c>
      <c r="D164" s="250" t="n">
        <f aca="false">+$D$10</f>
        <v>6.2</v>
      </c>
      <c r="E164" s="235" t="n">
        <f aca="false">+$E$10</f>
        <v>6.82</v>
      </c>
      <c r="F164" s="251" t="n">
        <f aca="false">$B164*C164</f>
        <v>656.208</v>
      </c>
      <c r="G164" s="252" t="n">
        <f aca="false">$B164*D164</f>
        <v>729.12</v>
      </c>
      <c r="H164" s="253" t="n">
        <f aca="false">$B164*E164</f>
        <v>802.032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5.58</v>
      </c>
      <c r="D165" s="250" t="n">
        <f aca="false">+$D$10</f>
        <v>6.2</v>
      </c>
      <c r="E165" s="235" t="n">
        <f aca="false">+$E$10</f>
        <v>6.82</v>
      </c>
      <c r="F165" s="251" t="n">
        <f aca="false">$B165*C165</f>
        <v>658.44</v>
      </c>
      <c r="G165" s="252" t="n">
        <f aca="false">$B165*D165</f>
        <v>731.6</v>
      </c>
      <c r="H165" s="253" t="n">
        <f aca="false">$B165*E165</f>
        <v>804.76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5.58</v>
      </c>
      <c r="D166" s="250" t="n">
        <f aca="false">+$D$10</f>
        <v>6.2</v>
      </c>
      <c r="E166" s="235" t="n">
        <f aca="false">+$E$10</f>
        <v>6.82</v>
      </c>
      <c r="F166" s="251" t="n">
        <f aca="false">$B166*C166</f>
        <v>660.672</v>
      </c>
      <c r="G166" s="252" t="n">
        <f aca="false">$B166*D166</f>
        <v>734.08</v>
      </c>
      <c r="H166" s="253" t="n">
        <f aca="false">$B166*E166</f>
        <v>807.488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5.58</v>
      </c>
      <c r="D167" s="250" t="n">
        <f aca="false">+$D$10</f>
        <v>6.2</v>
      </c>
      <c r="E167" s="235" t="n">
        <f aca="false">+$E$10</f>
        <v>6.82</v>
      </c>
      <c r="F167" s="251" t="n">
        <f aca="false">$B167*C167</f>
        <v>662.904</v>
      </c>
      <c r="G167" s="252" t="n">
        <f aca="false">$B167*D167</f>
        <v>736.56</v>
      </c>
      <c r="H167" s="253" t="n">
        <f aca="false">$B167*E167</f>
        <v>810.216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5.58</v>
      </c>
      <c r="D168" s="250" t="n">
        <f aca="false">+$D$10</f>
        <v>6.2</v>
      </c>
      <c r="E168" s="235" t="n">
        <f aca="false">+$E$10</f>
        <v>6.82</v>
      </c>
      <c r="F168" s="251" t="n">
        <f aca="false">$B168*C168</f>
        <v>665.136</v>
      </c>
      <c r="G168" s="252" t="n">
        <f aca="false">$B168*D168</f>
        <v>739.04</v>
      </c>
      <c r="H168" s="253" t="n">
        <f aca="false">$B168*E168</f>
        <v>812.944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5.58</v>
      </c>
      <c r="D169" s="250" t="n">
        <f aca="false">+$D$10</f>
        <v>6.2</v>
      </c>
      <c r="E169" s="235" t="n">
        <f aca="false">+$E$10</f>
        <v>6.82</v>
      </c>
      <c r="F169" s="251" t="n">
        <f aca="false">$B169*C169</f>
        <v>667.368</v>
      </c>
      <c r="G169" s="252" t="n">
        <f aca="false">$B169*D169</f>
        <v>741.52</v>
      </c>
      <c r="H169" s="253" t="n">
        <f aca="false">$B169*E169</f>
        <v>815.672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5.58</v>
      </c>
      <c r="D170" s="250" t="n">
        <f aca="false">+$D$10</f>
        <v>6.2</v>
      </c>
      <c r="E170" s="235" t="n">
        <f aca="false">+$E$10</f>
        <v>6.82</v>
      </c>
      <c r="F170" s="251" t="n">
        <f aca="false">$B170*C170</f>
        <v>669.6</v>
      </c>
      <c r="G170" s="252" t="n">
        <f aca="false">$B170*D170</f>
        <v>744</v>
      </c>
      <c r="H170" s="253" t="n">
        <f aca="false">$B170*E170</f>
        <v>818.4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5.58</v>
      </c>
      <c r="D171" s="250" t="n">
        <f aca="false">+$D$10</f>
        <v>6.2</v>
      </c>
      <c r="E171" s="235" t="n">
        <f aca="false">+$E$10</f>
        <v>6.82</v>
      </c>
      <c r="F171" s="251" t="n">
        <f aca="false">$B171*C171</f>
        <v>671.832</v>
      </c>
      <c r="G171" s="252" t="n">
        <f aca="false">$B171*D171</f>
        <v>746.48</v>
      </c>
      <c r="H171" s="253" t="n">
        <f aca="false">$B171*E171</f>
        <v>821.128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5.58</v>
      </c>
      <c r="D172" s="250" t="n">
        <f aca="false">+$D$10</f>
        <v>6.2</v>
      </c>
      <c r="E172" s="235" t="n">
        <f aca="false">+$E$10</f>
        <v>6.82</v>
      </c>
      <c r="F172" s="251" t="n">
        <f aca="false">$B172*C172</f>
        <v>674.064</v>
      </c>
      <c r="G172" s="252" t="n">
        <f aca="false">$B172*D172</f>
        <v>748.96</v>
      </c>
      <c r="H172" s="253" t="n">
        <f aca="false">$B172*E172</f>
        <v>823.856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5.58</v>
      </c>
      <c r="D173" s="250" t="n">
        <f aca="false">+$D$10</f>
        <v>6.2</v>
      </c>
      <c r="E173" s="235" t="n">
        <f aca="false">+$E$10</f>
        <v>6.82</v>
      </c>
      <c r="F173" s="251" t="n">
        <f aca="false">$B173*C173</f>
        <v>676.296</v>
      </c>
      <c r="G173" s="252" t="n">
        <f aca="false">$B173*D173</f>
        <v>751.44</v>
      </c>
      <c r="H173" s="253" t="n">
        <f aca="false">$B173*E173</f>
        <v>826.584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5.58</v>
      </c>
      <c r="D174" s="250" t="n">
        <f aca="false">+$D$10</f>
        <v>6.2</v>
      </c>
      <c r="E174" s="235" t="n">
        <f aca="false">+$E$10</f>
        <v>6.82</v>
      </c>
      <c r="F174" s="251" t="n">
        <f aca="false">$B174*C174</f>
        <v>678.528</v>
      </c>
      <c r="G174" s="252" t="n">
        <f aca="false">$B174*D174</f>
        <v>753.92</v>
      </c>
      <c r="H174" s="253" t="n">
        <f aca="false">$B174*E174</f>
        <v>829.312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5.58</v>
      </c>
      <c r="D175" s="250" t="n">
        <f aca="false">+$D$10</f>
        <v>6.2</v>
      </c>
      <c r="E175" s="235" t="n">
        <f aca="false">+$E$10</f>
        <v>6.82</v>
      </c>
      <c r="F175" s="251" t="n">
        <f aca="false">$B175*C175</f>
        <v>680.76</v>
      </c>
      <c r="G175" s="252" t="n">
        <f aca="false">$B175*D175</f>
        <v>756.4</v>
      </c>
      <c r="H175" s="253" t="n">
        <f aca="false">$B175*E175</f>
        <v>832.04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5.58</v>
      </c>
      <c r="D176" s="250" t="n">
        <f aca="false">+$D$10</f>
        <v>6.2</v>
      </c>
      <c r="E176" s="235" t="n">
        <f aca="false">+$E$10</f>
        <v>6.82</v>
      </c>
      <c r="F176" s="251" t="n">
        <f aca="false">$B176*C176</f>
        <v>682.992</v>
      </c>
      <c r="G176" s="252" t="n">
        <f aca="false">$B176*D176</f>
        <v>758.88</v>
      </c>
      <c r="H176" s="253" t="n">
        <f aca="false">$B176*E176</f>
        <v>834.768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5.58</v>
      </c>
      <c r="D177" s="250" t="n">
        <f aca="false">+$D$10</f>
        <v>6.2</v>
      </c>
      <c r="E177" s="235" t="n">
        <f aca="false">+$E$10</f>
        <v>6.82</v>
      </c>
      <c r="F177" s="251" t="n">
        <f aca="false">$B177*C177</f>
        <v>685.224</v>
      </c>
      <c r="G177" s="252" t="n">
        <f aca="false">$B177*D177</f>
        <v>761.36</v>
      </c>
      <c r="H177" s="253" t="n">
        <f aca="false">$B177*E177</f>
        <v>837.496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5.58</v>
      </c>
      <c r="D178" s="250" t="n">
        <f aca="false">+$D$10</f>
        <v>6.2</v>
      </c>
      <c r="E178" s="235" t="n">
        <f aca="false">+$E$10</f>
        <v>6.82</v>
      </c>
      <c r="F178" s="251" t="n">
        <f aca="false">$B178*C178</f>
        <v>687.456</v>
      </c>
      <c r="G178" s="252" t="n">
        <f aca="false">$B178*D178</f>
        <v>763.84</v>
      </c>
      <c r="H178" s="253" t="n">
        <f aca="false">$B178*E178</f>
        <v>840.224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5.58</v>
      </c>
      <c r="D179" s="250" t="n">
        <f aca="false">+$D$10</f>
        <v>6.2</v>
      </c>
      <c r="E179" s="235" t="n">
        <f aca="false">+$E$10</f>
        <v>6.82</v>
      </c>
      <c r="F179" s="251" t="n">
        <f aca="false">$B179*C179</f>
        <v>689.688</v>
      </c>
      <c r="G179" s="252" t="n">
        <f aca="false">$B179*D179</f>
        <v>766.32</v>
      </c>
      <c r="H179" s="253" t="n">
        <f aca="false">$B179*E179</f>
        <v>842.952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5.58</v>
      </c>
      <c r="D180" s="250" t="n">
        <f aca="false">+$D$10</f>
        <v>6.2</v>
      </c>
      <c r="E180" s="235" t="n">
        <f aca="false">+$E$10</f>
        <v>6.82</v>
      </c>
      <c r="F180" s="251" t="n">
        <f aca="false">$B180*C180</f>
        <v>691.92</v>
      </c>
      <c r="G180" s="252" t="n">
        <f aca="false">$B180*D180</f>
        <v>768.8</v>
      </c>
      <c r="H180" s="253" t="n">
        <f aca="false">$B180*E180</f>
        <v>845.68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5.58</v>
      </c>
      <c r="D181" s="250" t="n">
        <f aca="false">+$D$10</f>
        <v>6.2</v>
      </c>
      <c r="E181" s="235" t="n">
        <f aca="false">+$E$10</f>
        <v>6.82</v>
      </c>
      <c r="F181" s="251" t="n">
        <f aca="false">$B181*C181</f>
        <v>694.152</v>
      </c>
      <c r="G181" s="252" t="n">
        <f aca="false">$B181*D181</f>
        <v>771.28</v>
      </c>
      <c r="H181" s="253" t="n">
        <f aca="false">$B181*E181</f>
        <v>848.408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5.58</v>
      </c>
      <c r="D182" s="250" t="n">
        <f aca="false">+$D$10</f>
        <v>6.2</v>
      </c>
      <c r="E182" s="235" t="n">
        <f aca="false">+$E$10</f>
        <v>6.82</v>
      </c>
      <c r="F182" s="251" t="n">
        <f aca="false">$B182*C182</f>
        <v>696.384</v>
      </c>
      <c r="G182" s="252" t="n">
        <f aca="false">$B182*D182</f>
        <v>773.76</v>
      </c>
      <c r="H182" s="253" t="n">
        <f aca="false">$B182*E182</f>
        <v>851.136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5.58</v>
      </c>
      <c r="D183" s="250" t="n">
        <f aca="false">+$D$10</f>
        <v>6.2</v>
      </c>
      <c r="E183" s="235" t="n">
        <f aca="false">+$E$10</f>
        <v>6.82</v>
      </c>
      <c r="F183" s="251" t="n">
        <f aca="false">$B183*C183</f>
        <v>698.616</v>
      </c>
      <c r="G183" s="252" t="n">
        <f aca="false">$B183*D183</f>
        <v>776.24</v>
      </c>
      <c r="H183" s="253" t="n">
        <f aca="false">$B183*E183</f>
        <v>853.864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5.58</v>
      </c>
      <c r="D184" s="250" t="n">
        <f aca="false">+$D$10</f>
        <v>6.2</v>
      </c>
      <c r="E184" s="235" t="n">
        <f aca="false">+$E$10</f>
        <v>6.82</v>
      </c>
      <c r="F184" s="251" t="n">
        <f aca="false">$B184*C184</f>
        <v>700.848</v>
      </c>
      <c r="G184" s="252" t="n">
        <f aca="false">$B184*D184</f>
        <v>778.72</v>
      </c>
      <c r="H184" s="253" t="n">
        <f aca="false">$B184*E184</f>
        <v>856.592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5.58</v>
      </c>
      <c r="D185" s="250" t="n">
        <f aca="false">+$D$10</f>
        <v>6.2</v>
      </c>
      <c r="E185" s="235" t="n">
        <f aca="false">+$E$10</f>
        <v>6.82</v>
      </c>
      <c r="F185" s="251" t="n">
        <f aca="false">$B185*C185</f>
        <v>703.08</v>
      </c>
      <c r="G185" s="252" t="n">
        <f aca="false">$B185*D185</f>
        <v>781.2</v>
      </c>
      <c r="H185" s="253" t="n">
        <f aca="false">$B185*E185</f>
        <v>859.32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5.58</v>
      </c>
      <c r="D186" s="250" t="n">
        <f aca="false">+$D$10</f>
        <v>6.2</v>
      </c>
      <c r="E186" s="235" t="n">
        <f aca="false">+$E$10</f>
        <v>6.82</v>
      </c>
      <c r="F186" s="251" t="n">
        <f aca="false">$B186*C186</f>
        <v>705.312</v>
      </c>
      <c r="G186" s="252" t="n">
        <f aca="false">$B186*D186</f>
        <v>783.68</v>
      </c>
      <c r="H186" s="253" t="n">
        <f aca="false">$B186*E186</f>
        <v>862.048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5.58</v>
      </c>
      <c r="D187" s="250" t="n">
        <f aca="false">+$D$10</f>
        <v>6.2</v>
      </c>
      <c r="E187" s="235" t="n">
        <f aca="false">+$E$10</f>
        <v>6.82</v>
      </c>
      <c r="F187" s="251" t="n">
        <f aca="false">$B187*C187</f>
        <v>707.544</v>
      </c>
      <c r="G187" s="252" t="n">
        <f aca="false">$B187*D187</f>
        <v>786.16</v>
      </c>
      <c r="H187" s="253" t="n">
        <f aca="false">$B187*E187</f>
        <v>864.776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5.58</v>
      </c>
      <c r="D188" s="250" t="n">
        <f aca="false">+$D$10</f>
        <v>6.2</v>
      </c>
      <c r="E188" s="235" t="n">
        <f aca="false">+$E$10</f>
        <v>6.82</v>
      </c>
      <c r="F188" s="251" t="n">
        <f aca="false">$B188*C188</f>
        <v>709.776</v>
      </c>
      <c r="G188" s="252" t="n">
        <f aca="false">$B188*D188</f>
        <v>788.64</v>
      </c>
      <c r="H188" s="253" t="n">
        <f aca="false">$B188*E188</f>
        <v>867.504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5.58</v>
      </c>
      <c r="D189" s="250" t="n">
        <f aca="false">+$D$10</f>
        <v>6.2</v>
      </c>
      <c r="E189" s="235" t="n">
        <f aca="false">+$E$10</f>
        <v>6.82</v>
      </c>
      <c r="F189" s="251" t="n">
        <f aca="false">$B189*C189</f>
        <v>712.008</v>
      </c>
      <c r="G189" s="252" t="n">
        <f aca="false">$B189*D189</f>
        <v>791.12</v>
      </c>
      <c r="H189" s="253" t="n">
        <f aca="false">$B189*E189</f>
        <v>870.232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5.58</v>
      </c>
      <c r="D190" s="250" t="n">
        <f aca="false">+$D$10</f>
        <v>6.2</v>
      </c>
      <c r="E190" s="235" t="n">
        <f aca="false">+$E$10</f>
        <v>6.82</v>
      </c>
      <c r="F190" s="251" t="n">
        <f aca="false">$B190*C190</f>
        <v>714.24</v>
      </c>
      <c r="G190" s="252" t="n">
        <f aca="false">$B190*D190</f>
        <v>793.6</v>
      </c>
      <c r="H190" s="253" t="n">
        <f aca="false">$B190*E190</f>
        <v>872.96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5.58</v>
      </c>
      <c r="D191" s="250" t="n">
        <f aca="false">+$D$10</f>
        <v>6.2</v>
      </c>
      <c r="E191" s="235" t="n">
        <f aca="false">+$E$10</f>
        <v>6.82</v>
      </c>
      <c r="F191" s="251" t="n">
        <f aca="false">$B191*C191</f>
        <v>716.472</v>
      </c>
      <c r="G191" s="252" t="n">
        <f aca="false">$B191*D191</f>
        <v>796.08</v>
      </c>
      <c r="H191" s="253" t="n">
        <f aca="false">$B191*E191</f>
        <v>875.688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5.58</v>
      </c>
      <c r="D192" s="250" t="n">
        <f aca="false">+$D$10</f>
        <v>6.2</v>
      </c>
      <c r="E192" s="235" t="n">
        <f aca="false">+$E$10</f>
        <v>6.82</v>
      </c>
      <c r="F192" s="251" t="n">
        <f aca="false">$B192*C192</f>
        <v>718.704</v>
      </c>
      <c r="G192" s="252" t="n">
        <f aca="false">$B192*D192</f>
        <v>798.56</v>
      </c>
      <c r="H192" s="253" t="n">
        <f aca="false">$B192*E192</f>
        <v>878.416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5.58</v>
      </c>
      <c r="D193" s="250" t="n">
        <f aca="false">+$D$10</f>
        <v>6.2</v>
      </c>
      <c r="E193" s="235" t="n">
        <f aca="false">+$E$10</f>
        <v>6.82</v>
      </c>
      <c r="F193" s="251" t="n">
        <f aca="false">$B193*C193</f>
        <v>720.936</v>
      </c>
      <c r="G193" s="252" t="n">
        <f aca="false">$B193*D193</f>
        <v>801.04</v>
      </c>
      <c r="H193" s="253" t="n">
        <f aca="false">$B193*E193</f>
        <v>881.144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5.58</v>
      </c>
      <c r="D194" s="250" t="n">
        <f aca="false">+$D$10</f>
        <v>6.2</v>
      </c>
      <c r="E194" s="235" t="n">
        <f aca="false">+$E$10</f>
        <v>6.82</v>
      </c>
      <c r="F194" s="251" t="n">
        <f aca="false">$B194*C194</f>
        <v>723.168</v>
      </c>
      <c r="G194" s="252" t="n">
        <f aca="false">$B194*D194</f>
        <v>803.52</v>
      </c>
      <c r="H194" s="253" t="n">
        <f aca="false">$B194*E194</f>
        <v>883.872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5.58</v>
      </c>
      <c r="D195" s="250" t="n">
        <f aca="false">+$D$10</f>
        <v>6.2</v>
      </c>
      <c r="E195" s="235" t="n">
        <f aca="false">+$E$10</f>
        <v>6.82</v>
      </c>
      <c r="F195" s="251" t="n">
        <f aca="false">$B195*C195</f>
        <v>725.4</v>
      </c>
      <c r="G195" s="252" t="n">
        <f aca="false">$B195*D195</f>
        <v>806</v>
      </c>
      <c r="H195" s="253" t="n">
        <f aca="false">$B195*E195</f>
        <v>886.6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5.58</v>
      </c>
      <c r="D196" s="250" t="n">
        <f aca="false">+$D$10</f>
        <v>6.2</v>
      </c>
      <c r="E196" s="235" t="n">
        <f aca="false">+$E$10</f>
        <v>6.82</v>
      </c>
      <c r="F196" s="251" t="n">
        <f aca="false">$B196*C196</f>
        <v>727.632</v>
      </c>
      <c r="G196" s="252" t="n">
        <f aca="false">$B196*D196</f>
        <v>808.48</v>
      </c>
      <c r="H196" s="253" t="n">
        <f aca="false">$B196*E196</f>
        <v>889.328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5.58</v>
      </c>
      <c r="D197" s="250" t="n">
        <f aca="false">+$D$10</f>
        <v>6.2</v>
      </c>
      <c r="E197" s="235" t="n">
        <f aca="false">+$E$10</f>
        <v>6.82</v>
      </c>
      <c r="F197" s="251" t="n">
        <f aca="false">$B197*C197</f>
        <v>729.864</v>
      </c>
      <c r="G197" s="252" t="n">
        <f aca="false">$B197*D197</f>
        <v>810.96</v>
      </c>
      <c r="H197" s="253" t="n">
        <f aca="false">$B197*E197</f>
        <v>892.056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5.58</v>
      </c>
      <c r="D198" s="250" t="n">
        <f aca="false">+$D$10</f>
        <v>6.2</v>
      </c>
      <c r="E198" s="235" t="n">
        <f aca="false">+$E$10</f>
        <v>6.82</v>
      </c>
      <c r="F198" s="251" t="n">
        <f aca="false">$B198*C198</f>
        <v>732.096</v>
      </c>
      <c r="G198" s="252" t="n">
        <f aca="false">$B198*D198</f>
        <v>813.44</v>
      </c>
      <c r="H198" s="253" t="n">
        <f aca="false">$B198*E198</f>
        <v>894.784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5.58</v>
      </c>
      <c r="D199" s="250" t="n">
        <f aca="false">+$D$10</f>
        <v>6.2</v>
      </c>
      <c r="E199" s="235" t="n">
        <f aca="false">+$E$10</f>
        <v>6.82</v>
      </c>
      <c r="F199" s="251" t="n">
        <f aca="false">$B199*C199</f>
        <v>734.328</v>
      </c>
      <c r="G199" s="252" t="n">
        <f aca="false">$B199*D199</f>
        <v>815.92</v>
      </c>
      <c r="H199" s="253" t="n">
        <f aca="false">$B199*E199</f>
        <v>897.512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5.58</v>
      </c>
      <c r="D200" s="250" t="n">
        <f aca="false">+$D$10</f>
        <v>6.2</v>
      </c>
      <c r="E200" s="235" t="n">
        <f aca="false">+$E$10</f>
        <v>6.82</v>
      </c>
      <c r="F200" s="251" t="n">
        <f aca="false">$B200*C200</f>
        <v>736.56</v>
      </c>
      <c r="G200" s="252" t="n">
        <f aca="false">$B200*D200</f>
        <v>818.4</v>
      </c>
      <c r="H200" s="253" t="n">
        <f aca="false">$B200*E200</f>
        <v>900.24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5.58</v>
      </c>
      <c r="D201" s="250" t="n">
        <f aca="false">+$D$10</f>
        <v>6.2</v>
      </c>
      <c r="E201" s="235" t="n">
        <f aca="false">+$E$10</f>
        <v>6.82</v>
      </c>
      <c r="F201" s="251" t="n">
        <f aca="false">$B201*C201</f>
        <v>738.792</v>
      </c>
      <c r="G201" s="252" t="n">
        <f aca="false">$B201*D201</f>
        <v>820.88</v>
      </c>
      <c r="H201" s="253" t="n">
        <f aca="false">$B201*E201</f>
        <v>902.968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5.58</v>
      </c>
      <c r="D202" s="250" t="n">
        <f aca="false">+$D$10</f>
        <v>6.2</v>
      </c>
      <c r="E202" s="235" t="n">
        <f aca="false">+$E$10</f>
        <v>6.82</v>
      </c>
      <c r="F202" s="251" t="n">
        <f aca="false">$B202*C202</f>
        <v>741.024</v>
      </c>
      <c r="G202" s="252" t="n">
        <f aca="false">$B202*D202</f>
        <v>823.36</v>
      </c>
      <c r="H202" s="253" t="n">
        <f aca="false">$B202*E202</f>
        <v>905.696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5.58</v>
      </c>
      <c r="D203" s="250" t="n">
        <f aca="false">+$D$10</f>
        <v>6.2</v>
      </c>
      <c r="E203" s="235" t="n">
        <f aca="false">+$E$10</f>
        <v>6.82</v>
      </c>
      <c r="F203" s="251" t="n">
        <f aca="false">$B203*C203</f>
        <v>743.256</v>
      </c>
      <c r="G203" s="252" t="n">
        <f aca="false">$B203*D203</f>
        <v>825.84</v>
      </c>
      <c r="H203" s="253" t="n">
        <f aca="false">$B203*E203</f>
        <v>908.424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5.58</v>
      </c>
      <c r="D204" s="250" t="n">
        <f aca="false">+$D$10</f>
        <v>6.2</v>
      </c>
      <c r="E204" s="235" t="n">
        <f aca="false">+$E$10</f>
        <v>6.82</v>
      </c>
      <c r="F204" s="251" t="n">
        <f aca="false">$B204*C204</f>
        <v>745.488</v>
      </c>
      <c r="G204" s="252" t="n">
        <f aca="false">$B204*D204</f>
        <v>828.32</v>
      </c>
      <c r="H204" s="253" t="n">
        <f aca="false">$B204*E204</f>
        <v>911.152</v>
      </c>
    </row>
    <row r="205" customFormat="false" ht="13.8" hidden="false" customHeight="false" outlineLevel="0" collapsed="false">
      <c r="A205" s="3" t="n">
        <v>200</v>
      </c>
      <c r="B205" s="287" t="n">
        <f aca="false">90+(A205-90)*$E$8</f>
        <v>134</v>
      </c>
      <c r="C205" s="267" t="n">
        <f aca="false">+$C$10</f>
        <v>5.58</v>
      </c>
      <c r="D205" s="267" t="n">
        <f aca="false">+$D$10</f>
        <v>6.2</v>
      </c>
      <c r="E205" s="268" t="n">
        <f aca="false">+$E$10</f>
        <v>6.82</v>
      </c>
      <c r="F205" s="269" t="n">
        <f aca="false">$B205*C205</f>
        <v>747.72</v>
      </c>
      <c r="G205" s="270" t="n">
        <f aca="false">$B205*D205</f>
        <v>830.8</v>
      </c>
      <c r="H205" s="271" t="n">
        <f aca="false">$B205*E205</f>
        <v>913.88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15" activeCellId="0" sqref="G15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4" min="2" style="0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273"/>
      <c r="D1" s="273"/>
      <c r="E1" s="199"/>
      <c r="F1" s="200"/>
      <c r="G1" s="201"/>
      <c r="H1" s="202"/>
      <c r="I1" s="203"/>
      <c r="J1" s="203"/>
      <c r="K1" s="203"/>
    </row>
    <row r="2" customFormat="false" ht="19.7" hidden="false" customHeight="false" outlineLevel="0" collapsed="false">
      <c r="A2" s="204"/>
      <c r="B2" s="205"/>
      <c r="C2" s="209"/>
      <c r="D2" s="209"/>
      <c r="E2" s="207"/>
      <c r="F2" s="208"/>
      <c r="G2" s="209"/>
      <c r="H2" s="210"/>
      <c r="I2" s="203"/>
      <c r="J2" s="203"/>
      <c r="K2" s="203"/>
    </row>
    <row r="3" customFormat="false" ht="19.7" hidden="false" customHeight="false" outlineLevel="0" collapsed="false">
      <c r="A3" s="204"/>
      <c r="B3" s="211"/>
      <c r="C3" s="213"/>
      <c r="D3" s="213"/>
      <c r="E3" s="212"/>
      <c r="F3" s="209"/>
      <c r="G3" s="213"/>
      <c r="H3" s="214"/>
      <c r="I3" s="203"/>
      <c r="J3" s="203"/>
      <c r="K3" s="203"/>
    </row>
    <row r="4" customFormat="false" ht="13.8" hidden="false" customHeight="false" outlineLevel="0" collapsed="false">
      <c r="A4" s="215"/>
      <c r="B4" s="216" t="s">
        <v>177</v>
      </c>
      <c r="C4" s="262"/>
      <c r="D4" s="262"/>
      <c r="E4" s="218"/>
      <c r="F4" s="219"/>
      <c r="G4" s="87"/>
      <c r="H4" s="220"/>
      <c r="I4" s="221"/>
      <c r="J4" s="221"/>
      <c r="K4" s="221"/>
    </row>
    <row r="5" customFormat="false" ht="13.8" hidden="false" customHeight="false" outlineLevel="0" collapsed="false">
      <c r="A5" s="215"/>
      <c r="B5" s="216" t="s">
        <v>178</v>
      </c>
      <c r="C5" s="262"/>
      <c r="D5" s="262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55"/>
      <c r="D6" s="255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55"/>
      <c r="D7" s="255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24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80"/>
      <c r="D9" s="280"/>
      <c r="E9" s="231" t="n">
        <v>4</v>
      </c>
      <c r="F9" s="231" t="str">
        <f aca="false">IF(E9&gt;0,VLOOKUP(E9,Tabella!B2:I14,8),0)</f>
        <v>4 SEMICENTRALE E GIMARRA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5.1</v>
      </c>
      <c r="D10" s="230" t="n">
        <f aca="false">IF(E9&gt;0,VLOOKUP(E9,Tabella!B2:H14,5),0)</f>
        <v>5.85</v>
      </c>
      <c r="E10" s="233" t="n">
        <f aca="false">IF(E9&gt;0,VLOOKUP(E9,Tabella!B2:H14,7),0)</f>
        <v>6.6</v>
      </c>
      <c r="F10" s="231" t="s">
        <v>187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35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35" t="s">
        <v>193</v>
      </c>
      <c r="E12" s="218" t="s">
        <v>194</v>
      </c>
      <c r="F12" s="239" t="s">
        <v>195</v>
      </c>
      <c r="G12" s="239" t="s">
        <v>196</v>
      </c>
      <c r="H12" s="258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f aca="false">A13*(55+$E$7-A13)/55+A13</f>
        <v>37.8</v>
      </c>
      <c r="C13" s="244" t="n">
        <f aca="false">+$C$10</f>
        <v>5.1</v>
      </c>
      <c r="D13" s="244" t="n">
        <f aca="false">+$D$10</f>
        <v>5.85</v>
      </c>
      <c r="E13" s="245" t="n">
        <f aca="false">+$E$10</f>
        <v>6.6</v>
      </c>
      <c r="F13" s="246" t="n">
        <f aca="false">$B13*C13</f>
        <v>192.78</v>
      </c>
      <c r="G13" s="247" t="n">
        <f aca="false">$B13*D13</f>
        <v>221.13</v>
      </c>
      <c r="H13" s="248" t="n">
        <f aca="false">$B13*E13</f>
        <v>249.48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5.1</v>
      </c>
      <c r="D14" s="244" t="n">
        <f aca="false">+$D$10</f>
        <v>5.85</v>
      </c>
      <c r="E14" s="245" t="n">
        <f aca="false">+$E$10</f>
        <v>6.6</v>
      </c>
      <c r="F14" s="246" t="n">
        <f aca="false">$B14*C14</f>
        <v>199.92</v>
      </c>
      <c r="G14" s="247" t="n">
        <f aca="false">$B14*D14</f>
        <v>229.32</v>
      </c>
      <c r="H14" s="248" t="n">
        <f aca="false">$B14*E14</f>
        <v>258.72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5.1</v>
      </c>
      <c r="D15" s="244" t="n">
        <f aca="false">+$D$10</f>
        <v>5.85</v>
      </c>
      <c r="E15" s="245" t="n">
        <f aca="false">+$E$10</f>
        <v>6.6</v>
      </c>
      <c r="F15" s="246" t="n">
        <f aca="false">$B15*C15</f>
        <v>206.874545454546</v>
      </c>
      <c r="G15" s="247" t="n">
        <f aca="false">$B15*D15</f>
        <v>237.297272727273</v>
      </c>
      <c r="H15" s="248" t="n">
        <f aca="false">$B15*E15</f>
        <v>267.72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5.1</v>
      </c>
      <c r="D16" s="244" t="n">
        <f aca="false">+$D$10</f>
        <v>5.85</v>
      </c>
      <c r="E16" s="245" t="n">
        <f aca="false">+$E$10</f>
        <v>6.6</v>
      </c>
      <c r="F16" s="246" t="n">
        <f aca="false">$B16*C16</f>
        <v>213.643636363636</v>
      </c>
      <c r="G16" s="247" t="n">
        <f aca="false">$B16*D16</f>
        <v>245.061818181818</v>
      </c>
      <c r="H16" s="248" t="n">
        <f aca="false">$B16*E16</f>
        <v>276.48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5.1</v>
      </c>
      <c r="D17" s="244" t="n">
        <f aca="false">+$D$10</f>
        <v>5.85</v>
      </c>
      <c r="E17" s="245" t="n">
        <f aca="false">+$E$10</f>
        <v>6.6</v>
      </c>
      <c r="F17" s="246" t="n">
        <f aca="false">$B17*C17</f>
        <v>220.227272727273</v>
      </c>
      <c r="G17" s="247" t="n">
        <f aca="false">$B17*D17</f>
        <v>252.613636363636</v>
      </c>
      <c r="H17" s="248" t="n">
        <f aca="false">$B17*E17</f>
        <v>285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5.1</v>
      </c>
      <c r="D18" s="244" t="n">
        <f aca="false">+$D$10</f>
        <v>5.85</v>
      </c>
      <c r="E18" s="245" t="n">
        <f aca="false">+$E$10</f>
        <v>6.6</v>
      </c>
      <c r="F18" s="246" t="n">
        <f aca="false">$B18*C18</f>
        <v>226.625454545454</v>
      </c>
      <c r="G18" s="247" t="n">
        <f aca="false">$B18*D18</f>
        <v>259.952727272727</v>
      </c>
      <c r="H18" s="248" t="n">
        <f aca="false">$B18*E18</f>
        <v>293.28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5.1</v>
      </c>
      <c r="D19" s="244" t="n">
        <f aca="false">+$D$10</f>
        <v>5.85</v>
      </c>
      <c r="E19" s="245" t="n">
        <f aca="false">+$E$10</f>
        <v>6.6</v>
      </c>
      <c r="F19" s="246" t="n">
        <f aca="false">$B19*C19</f>
        <v>232.838181818182</v>
      </c>
      <c r="G19" s="247" t="n">
        <f aca="false">$B19*D19</f>
        <v>267.079090909091</v>
      </c>
      <c r="H19" s="248" t="n">
        <f aca="false">$B19*E19</f>
        <v>301.32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5.1</v>
      </c>
      <c r="D20" s="244" t="n">
        <f aca="false">+$D$10</f>
        <v>5.85</v>
      </c>
      <c r="E20" s="245" t="n">
        <f aca="false">+$E$10</f>
        <v>6.6</v>
      </c>
      <c r="F20" s="246" t="n">
        <f aca="false">$B20*C20</f>
        <v>238.865454545454</v>
      </c>
      <c r="G20" s="247" t="n">
        <f aca="false">$B20*D20</f>
        <v>273.992727272727</v>
      </c>
      <c r="H20" s="248" t="n">
        <f aca="false">$B20*E20</f>
        <v>309.12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5.1</v>
      </c>
      <c r="D21" s="244" t="n">
        <f aca="false">+$D$10</f>
        <v>5.85</v>
      </c>
      <c r="E21" s="245" t="n">
        <f aca="false">+$E$10</f>
        <v>6.6</v>
      </c>
      <c r="F21" s="246" t="n">
        <f aca="false">$B21*C21</f>
        <v>244.707272727273</v>
      </c>
      <c r="G21" s="247" t="n">
        <f aca="false">$B21*D21</f>
        <v>280.693636363636</v>
      </c>
      <c r="H21" s="248" t="n">
        <f aca="false">$B21*E21</f>
        <v>316.68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5.1</v>
      </c>
      <c r="D22" s="250" t="n">
        <f aca="false">+$D$10</f>
        <v>5.85</v>
      </c>
      <c r="E22" s="235" t="n">
        <f aca="false">+$E$10</f>
        <v>6.6</v>
      </c>
      <c r="F22" s="251" t="n">
        <f aca="false">$B22*C22</f>
        <v>250.363636363636</v>
      </c>
      <c r="G22" s="252" t="n">
        <f aca="false">$B22*D22</f>
        <v>287.181818181818</v>
      </c>
      <c r="H22" s="253" t="n">
        <f aca="false">$B22*E22</f>
        <v>324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5.1</v>
      </c>
      <c r="D23" s="250" t="n">
        <f aca="false">+$D$10</f>
        <v>5.85</v>
      </c>
      <c r="E23" s="235" t="n">
        <f aca="false">+$E$10</f>
        <v>6.6</v>
      </c>
      <c r="F23" s="251" t="n">
        <f aca="false">$B23*C23</f>
        <v>255.834545454546</v>
      </c>
      <c r="G23" s="252" t="n">
        <f aca="false">$B23*D23</f>
        <v>293.457272727273</v>
      </c>
      <c r="H23" s="253" t="n">
        <f aca="false">$B23*E23</f>
        <v>331.08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5.1</v>
      </c>
      <c r="D24" s="250" t="n">
        <f aca="false">+$D$10</f>
        <v>5.85</v>
      </c>
      <c r="E24" s="235" t="n">
        <f aca="false">+$E$10</f>
        <v>6.6</v>
      </c>
      <c r="F24" s="251" t="n">
        <f aca="false">$B24*C24</f>
        <v>261.12</v>
      </c>
      <c r="G24" s="252" t="n">
        <f aca="false">$B24*D24</f>
        <v>299.52</v>
      </c>
      <c r="H24" s="253" t="n">
        <f aca="false">$B24*E24</f>
        <v>337.92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5.1</v>
      </c>
      <c r="D25" s="250" t="n">
        <f aca="false">+$D$10</f>
        <v>5.85</v>
      </c>
      <c r="E25" s="235" t="n">
        <f aca="false">+$E$10</f>
        <v>6.6</v>
      </c>
      <c r="F25" s="251" t="n">
        <f aca="false">$B25*C25</f>
        <v>266.22</v>
      </c>
      <c r="G25" s="252" t="n">
        <f aca="false">$B25*D25</f>
        <v>305.37</v>
      </c>
      <c r="H25" s="253" t="n">
        <f aca="false">$B25*E25</f>
        <v>344.52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5.1</v>
      </c>
      <c r="D26" s="250" t="n">
        <f aca="false">+$D$10</f>
        <v>5.85</v>
      </c>
      <c r="E26" s="235" t="n">
        <f aca="false">+$E$10</f>
        <v>6.6</v>
      </c>
      <c r="F26" s="251" t="n">
        <f aca="false">$B26*C26</f>
        <v>271.134545454546</v>
      </c>
      <c r="G26" s="252" t="n">
        <f aca="false">$B26*D26</f>
        <v>311.007272727273</v>
      </c>
      <c r="H26" s="253" t="n">
        <f aca="false">$B26*E26</f>
        <v>350.88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5.1</v>
      </c>
      <c r="D27" s="250" t="n">
        <f aca="false">+$D$10</f>
        <v>5.85</v>
      </c>
      <c r="E27" s="235" t="n">
        <f aca="false">+$E$10</f>
        <v>6.6</v>
      </c>
      <c r="F27" s="251" t="n">
        <f aca="false">$B27*C27</f>
        <v>275.863636363636</v>
      </c>
      <c r="G27" s="252" t="n">
        <f aca="false">$B27*D27</f>
        <v>316.431818181818</v>
      </c>
      <c r="H27" s="253" t="n">
        <f aca="false">$B27*E27</f>
        <v>357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5.1</v>
      </c>
      <c r="D28" s="250" t="n">
        <f aca="false">+$D$10</f>
        <v>5.85</v>
      </c>
      <c r="E28" s="235" t="n">
        <f aca="false">+$E$10</f>
        <v>6.6</v>
      </c>
      <c r="F28" s="251" t="n">
        <f aca="false">$B28*C28</f>
        <v>280.407272727273</v>
      </c>
      <c r="G28" s="252" t="n">
        <f aca="false">$B28*D28</f>
        <v>321.643636363636</v>
      </c>
      <c r="H28" s="253" t="n">
        <f aca="false">$B28*E28</f>
        <v>362.88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5.1</v>
      </c>
      <c r="D29" s="250" t="n">
        <f aca="false">+$D$10</f>
        <v>5.85</v>
      </c>
      <c r="E29" s="235" t="n">
        <f aca="false">+$E$10</f>
        <v>6.6</v>
      </c>
      <c r="F29" s="251" t="n">
        <f aca="false">$B29*C29</f>
        <v>284.765454545454</v>
      </c>
      <c r="G29" s="252" t="n">
        <f aca="false">$B29*D29</f>
        <v>326.642727272727</v>
      </c>
      <c r="H29" s="253" t="n">
        <f aca="false">$B29*E29</f>
        <v>368.52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5.1</v>
      </c>
      <c r="D30" s="250" t="n">
        <f aca="false">+$D$10</f>
        <v>5.85</v>
      </c>
      <c r="E30" s="235" t="n">
        <f aca="false">+$E$10</f>
        <v>6.6</v>
      </c>
      <c r="F30" s="251" t="n">
        <f aca="false">$B30*C30</f>
        <v>288.938181818182</v>
      </c>
      <c r="G30" s="252" t="n">
        <f aca="false">$B30*D30</f>
        <v>331.429090909091</v>
      </c>
      <c r="H30" s="253" t="n">
        <f aca="false">$B30*E30</f>
        <v>373.92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5.1</v>
      </c>
      <c r="D31" s="250" t="n">
        <f aca="false">+$D$10</f>
        <v>5.85</v>
      </c>
      <c r="E31" s="235" t="n">
        <f aca="false">+$E$10</f>
        <v>6.6</v>
      </c>
      <c r="F31" s="251" t="n">
        <f aca="false">$B31*C31</f>
        <v>292.925454545454</v>
      </c>
      <c r="G31" s="252" t="n">
        <f aca="false">$B31*D31</f>
        <v>336.002727272727</v>
      </c>
      <c r="H31" s="253" t="n">
        <f aca="false">$B31*E31</f>
        <v>379.08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5.1</v>
      </c>
      <c r="D32" s="250" t="n">
        <f aca="false">+$D$10</f>
        <v>5.85</v>
      </c>
      <c r="E32" s="235" t="n">
        <f aca="false">+$E$10</f>
        <v>6.6</v>
      </c>
      <c r="F32" s="251" t="n">
        <f aca="false">$B32*C32</f>
        <v>296.727272727273</v>
      </c>
      <c r="G32" s="252" t="n">
        <f aca="false">$B32*D32</f>
        <v>340.363636363636</v>
      </c>
      <c r="H32" s="253" t="n">
        <f aca="false">$B32*E32</f>
        <v>384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5.1</v>
      </c>
      <c r="D33" s="250" t="n">
        <f aca="false">+$D$10</f>
        <v>5.85</v>
      </c>
      <c r="E33" s="235" t="n">
        <f aca="false">+$E$10</f>
        <v>6.6</v>
      </c>
      <c r="F33" s="251" t="n">
        <f aca="false">$B33*C33</f>
        <v>300.343636363636</v>
      </c>
      <c r="G33" s="252" t="n">
        <f aca="false">$B33*D33</f>
        <v>344.511818181818</v>
      </c>
      <c r="H33" s="253" t="n">
        <f aca="false">$B33*E33</f>
        <v>388.68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5.1</v>
      </c>
      <c r="D34" s="250" t="n">
        <f aca="false">+$D$10</f>
        <v>5.85</v>
      </c>
      <c r="E34" s="235" t="n">
        <f aca="false">+$E$10</f>
        <v>6.6</v>
      </c>
      <c r="F34" s="251" t="n">
        <f aca="false">$B34*C34</f>
        <v>303.774545454546</v>
      </c>
      <c r="G34" s="252" t="n">
        <f aca="false">$B34*D34</f>
        <v>348.447272727273</v>
      </c>
      <c r="H34" s="253" t="n">
        <f aca="false">$B34*E34</f>
        <v>393.12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5.1</v>
      </c>
      <c r="D35" s="250" t="n">
        <f aca="false">+$D$10</f>
        <v>5.85</v>
      </c>
      <c r="E35" s="235" t="n">
        <f aca="false">+$E$10</f>
        <v>6.6</v>
      </c>
      <c r="F35" s="251" t="n">
        <f aca="false">$B35*C35</f>
        <v>307.02</v>
      </c>
      <c r="G35" s="252" t="n">
        <f aca="false">$B35*D35</f>
        <v>352.17</v>
      </c>
      <c r="H35" s="253" t="n">
        <f aca="false">$B35*E35</f>
        <v>397.32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5.1</v>
      </c>
      <c r="D36" s="250" t="n">
        <f aca="false">+$D$10</f>
        <v>5.85</v>
      </c>
      <c r="E36" s="235" t="n">
        <f aca="false">+$E$10</f>
        <v>6.6</v>
      </c>
      <c r="F36" s="251" t="n">
        <f aca="false">$B36*C36</f>
        <v>310.08</v>
      </c>
      <c r="G36" s="252" t="n">
        <f aca="false">$B36*D36</f>
        <v>355.68</v>
      </c>
      <c r="H36" s="253" t="n">
        <f aca="false">$B36*E36</f>
        <v>401.28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5.1</v>
      </c>
      <c r="D37" s="250" t="n">
        <f aca="false">+$D$10</f>
        <v>5.85</v>
      </c>
      <c r="E37" s="235" t="n">
        <f aca="false">+$E$10</f>
        <v>6.6</v>
      </c>
      <c r="F37" s="251" t="n">
        <f aca="false">$B37*C37</f>
        <v>312.954545454546</v>
      </c>
      <c r="G37" s="252" t="n">
        <f aca="false">$B37*D37</f>
        <v>358.977272727273</v>
      </c>
      <c r="H37" s="253" t="n">
        <f aca="false">$B37*E37</f>
        <v>405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5.1</v>
      </c>
      <c r="D38" s="250" t="n">
        <f aca="false">+$D$10</f>
        <v>5.85</v>
      </c>
      <c r="E38" s="235" t="n">
        <f aca="false">+$E$10</f>
        <v>6.6</v>
      </c>
      <c r="F38" s="251" t="n">
        <f aca="false">$B38*C38</f>
        <v>315.643636363636</v>
      </c>
      <c r="G38" s="252" t="n">
        <f aca="false">$B38*D38</f>
        <v>362.061818181818</v>
      </c>
      <c r="H38" s="253" t="n">
        <f aca="false">$B38*E38</f>
        <v>408.48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5.1</v>
      </c>
      <c r="D39" s="250" t="n">
        <f aca="false">+$D$10</f>
        <v>5.85</v>
      </c>
      <c r="E39" s="235" t="n">
        <f aca="false">+$E$10</f>
        <v>6.6</v>
      </c>
      <c r="F39" s="251" t="n">
        <f aca="false">$B39*C39</f>
        <v>318.147272727273</v>
      </c>
      <c r="G39" s="252" t="n">
        <f aca="false">$B39*D39</f>
        <v>364.933636363636</v>
      </c>
      <c r="H39" s="253" t="n">
        <f aca="false">$B39*E39</f>
        <v>411.72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5.1</v>
      </c>
      <c r="D40" s="250" t="n">
        <f aca="false">+$D$10</f>
        <v>5.85</v>
      </c>
      <c r="E40" s="235" t="n">
        <f aca="false">+$E$10</f>
        <v>6.6</v>
      </c>
      <c r="F40" s="251" t="n">
        <f aca="false">$B40*C40</f>
        <v>320.465454545454</v>
      </c>
      <c r="G40" s="252" t="n">
        <f aca="false">$B40*D40</f>
        <v>367.592727272727</v>
      </c>
      <c r="H40" s="253" t="n">
        <f aca="false">$B40*E40</f>
        <v>414.72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5.1</v>
      </c>
      <c r="D41" s="250" t="n">
        <f aca="false">+$D$10</f>
        <v>5.85</v>
      </c>
      <c r="E41" s="235" t="n">
        <f aca="false">+$E$10</f>
        <v>6.6</v>
      </c>
      <c r="F41" s="251" t="n">
        <f aca="false">$B41*C41</f>
        <v>322.598181818182</v>
      </c>
      <c r="G41" s="252" t="n">
        <f aca="false">$B41*D41</f>
        <v>370.039090909091</v>
      </c>
      <c r="H41" s="253" t="n">
        <f aca="false">$B41*E41</f>
        <v>417.48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5.1</v>
      </c>
      <c r="D42" s="250" t="n">
        <f aca="false">+$D$10</f>
        <v>5.85</v>
      </c>
      <c r="E42" s="235" t="n">
        <f aca="false">+$E$10</f>
        <v>6.6</v>
      </c>
      <c r="F42" s="251" t="n">
        <f aca="false">$B42*C42</f>
        <v>324.545454545454</v>
      </c>
      <c r="G42" s="252" t="n">
        <f aca="false">$B42*D42</f>
        <v>372.272727272727</v>
      </c>
      <c r="H42" s="253" t="n">
        <f aca="false">$B42*E42</f>
        <v>420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5.1</v>
      </c>
      <c r="D43" s="250" t="n">
        <f aca="false">+$D$10</f>
        <v>5.85</v>
      </c>
      <c r="E43" s="235" t="n">
        <f aca="false">+$E$10</f>
        <v>6.6</v>
      </c>
      <c r="F43" s="251" t="n">
        <f aca="false">$B43*C43</f>
        <v>326.307272727273</v>
      </c>
      <c r="G43" s="252" t="n">
        <f aca="false">$B43*D43</f>
        <v>374.293636363636</v>
      </c>
      <c r="H43" s="253" t="n">
        <f aca="false">$B43*E43</f>
        <v>422.28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5.1</v>
      </c>
      <c r="D44" s="250" t="n">
        <f aca="false">+$D$10</f>
        <v>5.85</v>
      </c>
      <c r="E44" s="235" t="n">
        <f aca="false">+$E$10</f>
        <v>6.6</v>
      </c>
      <c r="F44" s="251" t="n">
        <f aca="false">$B44*C44</f>
        <v>327.883636363636</v>
      </c>
      <c r="G44" s="252" t="n">
        <f aca="false">$B44*D44</f>
        <v>376.101818181818</v>
      </c>
      <c r="H44" s="253" t="n">
        <f aca="false">$B44*E44</f>
        <v>424.32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5.1</v>
      </c>
      <c r="D45" s="250" t="n">
        <f aca="false">+$D$10</f>
        <v>5.85</v>
      </c>
      <c r="E45" s="235" t="n">
        <f aca="false">+$E$10</f>
        <v>6.6</v>
      </c>
      <c r="F45" s="251" t="n">
        <f aca="false">$B45*C45</f>
        <v>329.274545454546</v>
      </c>
      <c r="G45" s="252" t="n">
        <f aca="false">$B45*D45</f>
        <v>377.697272727273</v>
      </c>
      <c r="H45" s="253" t="n">
        <f aca="false">$B45*E45</f>
        <v>426.12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5.1</v>
      </c>
      <c r="D46" s="250" t="n">
        <f aca="false">+$D$10</f>
        <v>5.85</v>
      </c>
      <c r="E46" s="235" t="n">
        <f aca="false">+$E$10</f>
        <v>6.6</v>
      </c>
      <c r="F46" s="251" t="n">
        <f aca="false">$B46*C46</f>
        <v>330.48</v>
      </c>
      <c r="G46" s="252" t="n">
        <f aca="false">$B46*D46</f>
        <v>379.08</v>
      </c>
      <c r="H46" s="253" t="n">
        <f aca="false">$B46*E46</f>
        <v>427.68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5.1</v>
      </c>
      <c r="D47" s="250" t="n">
        <f aca="false">+$D$10</f>
        <v>5.85</v>
      </c>
      <c r="E47" s="235" t="n">
        <f aca="false">+$E$10</f>
        <v>6.6</v>
      </c>
      <c r="F47" s="251" t="n">
        <f aca="false">$B47*C47</f>
        <v>331.5</v>
      </c>
      <c r="G47" s="252" t="n">
        <f aca="false">$B47*D47</f>
        <v>380.25</v>
      </c>
      <c r="H47" s="253" t="n">
        <f aca="false">$B47*E47</f>
        <v>429</v>
      </c>
    </row>
    <row r="48" customFormat="false" ht="13" hidden="false" customHeight="false" outlineLevel="0" collapsed="false">
      <c r="A48" s="3"/>
      <c r="B48" s="234"/>
      <c r="C48" s="250"/>
      <c r="D48" s="250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17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17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24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50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50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5.1</v>
      </c>
      <c r="D54" s="250" t="n">
        <f aca="false">+$D$10</f>
        <v>5.85</v>
      </c>
      <c r="E54" s="259" t="n">
        <f aca="false">+$E$10</f>
        <v>6.6</v>
      </c>
      <c r="F54" s="251" t="n">
        <f aca="false">$B54*C54</f>
        <v>335.142857142857</v>
      </c>
      <c r="G54" s="252" t="n">
        <f aca="false">$B54*D54</f>
        <v>384.428571428571</v>
      </c>
      <c r="H54" s="253" t="n">
        <f aca="false">$B54*E54</f>
        <v>433.714285714286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5.1</v>
      </c>
      <c r="D55" s="250" t="n">
        <f aca="false">+$D$10</f>
        <v>5.85</v>
      </c>
      <c r="E55" s="259" t="n">
        <f aca="false">+$E$10</f>
        <v>6.6</v>
      </c>
      <c r="F55" s="251" t="n">
        <f aca="false">$B55*C55</f>
        <v>338.785714285714</v>
      </c>
      <c r="G55" s="252" t="n">
        <f aca="false">$B55*D55</f>
        <v>388.607142857143</v>
      </c>
      <c r="H55" s="253" t="n">
        <f aca="false">$B55*E55</f>
        <v>438.428571428571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5.1</v>
      </c>
      <c r="D56" s="250" t="n">
        <f aca="false">+$D$10</f>
        <v>5.85</v>
      </c>
      <c r="E56" s="259" t="n">
        <f aca="false">+$E$10</f>
        <v>6.6</v>
      </c>
      <c r="F56" s="251" t="n">
        <f aca="false">$B56*C56</f>
        <v>342.428571428571</v>
      </c>
      <c r="G56" s="252" t="n">
        <f aca="false">$B56*D56</f>
        <v>392.785714285714</v>
      </c>
      <c r="H56" s="253" t="n">
        <f aca="false">$B56*E56</f>
        <v>443.142857142857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5.1</v>
      </c>
      <c r="D57" s="250" t="n">
        <f aca="false">+$D$10</f>
        <v>5.85</v>
      </c>
      <c r="E57" s="259" t="n">
        <f aca="false">+$E$10</f>
        <v>6.6</v>
      </c>
      <c r="F57" s="251" t="n">
        <f aca="false">$B57*C57</f>
        <v>346.071428571429</v>
      </c>
      <c r="G57" s="252" t="n">
        <f aca="false">$B57*D57</f>
        <v>396.964285714286</v>
      </c>
      <c r="H57" s="253" t="n">
        <f aca="false">$B57*E57</f>
        <v>447.857142857143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5.1</v>
      </c>
      <c r="D58" s="250" t="n">
        <f aca="false">+$D$10</f>
        <v>5.85</v>
      </c>
      <c r="E58" s="259" t="n">
        <f aca="false">+$E$10</f>
        <v>6.6</v>
      </c>
      <c r="F58" s="251" t="n">
        <f aca="false">$B58*C58</f>
        <v>349.714285714286</v>
      </c>
      <c r="G58" s="252" t="n">
        <f aca="false">$B58*D58</f>
        <v>401.142857142857</v>
      </c>
      <c r="H58" s="253" t="n">
        <f aca="false">$B58*E58</f>
        <v>452.571428571429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5.1</v>
      </c>
      <c r="D59" s="250" t="n">
        <f aca="false">+$D$10</f>
        <v>5.85</v>
      </c>
      <c r="E59" s="259" t="n">
        <f aca="false">+$E$10</f>
        <v>6.6</v>
      </c>
      <c r="F59" s="251" t="n">
        <f aca="false">$B59*C59</f>
        <v>353.357142857143</v>
      </c>
      <c r="G59" s="252" t="n">
        <f aca="false">$B59*D59</f>
        <v>405.321428571429</v>
      </c>
      <c r="H59" s="253" t="n">
        <f aca="false">$B59*E59</f>
        <v>457.285714285714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5.1</v>
      </c>
      <c r="D60" s="250" t="n">
        <f aca="false">+$D$10</f>
        <v>5.85</v>
      </c>
      <c r="E60" s="259" t="n">
        <f aca="false">+$E$10</f>
        <v>6.6</v>
      </c>
      <c r="F60" s="251" t="n">
        <f aca="false">$B60*C60</f>
        <v>357</v>
      </c>
      <c r="G60" s="252" t="n">
        <f aca="false">$B60*D60</f>
        <v>409.5</v>
      </c>
      <c r="H60" s="253" t="n">
        <f aca="false">$B60*E60</f>
        <v>462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5.1</v>
      </c>
      <c r="D61" s="250" t="n">
        <f aca="false">+$D$10</f>
        <v>5.85</v>
      </c>
      <c r="E61" s="259" t="n">
        <f aca="false">+$E$10</f>
        <v>6.6</v>
      </c>
      <c r="F61" s="251" t="n">
        <f aca="false">$B61*C61</f>
        <v>360.642857142857</v>
      </c>
      <c r="G61" s="252" t="n">
        <f aca="false">$B61*D61</f>
        <v>413.678571428571</v>
      </c>
      <c r="H61" s="253" t="n">
        <f aca="false">$B61*E61</f>
        <v>466.714285714286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5.1</v>
      </c>
      <c r="D62" s="250" t="n">
        <f aca="false">+$D$10</f>
        <v>5.85</v>
      </c>
      <c r="E62" s="259" t="n">
        <f aca="false">+$E$10</f>
        <v>6.6</v>
      </c>
      <c r="F62" s="251" t="n">
        <f aca="false">$B62*C62</f>
        <v>364.285714285714</v>
      </c>
      <c r="G62" s="252" t="n">
        <f aca="false">$B62*D62</f>
        <v>417.857142857143</v>
      </c>
      <c r="H62" s="253" t="n">
        <f aca="false">$B62*E62</f>
        <v>471.428571428571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5.1</v>
      </c>
      <c r="D63" s="250" t="n">
        <f aca="false">+$D$10</f>
        <v>5.85</v>
      </c>
      <c r="E63" s="259" t="n">
        <f aca="false">+$E$10</f>
        <v>6.6</v>
      </c>
      <c r="F63" s="251" t="n">
        <f aca="false">$B63*C63</f>
        <v>367.928571428571</v>
      </c>
      <c r="G63" s="252" t="n">
        <f aca="false">$B63*D63</f>
        <v>422.035714285714</v>
      </c>
      <c r="H63" s="253" t="n">
        <f aca="false">$B63*E63</f>
        <v>476.142857142857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5.1</v>
      </c>
      <c r="D64" s="250" t="n">
        <f aca="false">+$D$10</f>
        <v>5.85</v>
      </c>
      <c r="E64" s="259" t="n">
        <f aca="false">+$E$10</f>
        <v>6.6</v>
      </c>
      <c r="F64" s="251" t="n">
        <f aca="false">$B64*C64</f>
        <v>371.571428571429</v>
      </c>
      <c r="G64" s="252" t="n">
        <f aca="false">$B64*D64</f>
        <v>426.214285714286</v>
      </c>
      <c r="H64" s="253" t="n">
        <f aca="false">$B64*E64</f>
        <v>480.857142857143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5.1</v>
      </c>
      <c r="D65" s="250" t="n">
        <f aca="false">+$D$10</f>
        <v>5.85</v>
      </c>
      <c r="E65" s="259" t="n">
        <f aca="false">+$E$10</f>
        <v>6.6</v>
      </c>
      <c r="F65" s="251" t="n">
        <f aca="false">$B65*C65</f>
        <v>375.214285714286</v>
      </c>
      <c r="G65" s="252" t="n">
        <f aca="false">$B65*D65</f>
        <v>430.392857142857</v>
      </c>
      <c r="H65" s="253" t="n">
        <f aca="false">$B65*E65</f>
        <v>485.571428571429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5.1</v>
      </c>
      <c r="D66" s="250" t="n">
        <f aca="false">+$D$10</f>
        <v>5.85</v>
      </c>
      <c r="E66" s="259" t="n">
        <f aca="false">+$E$10</f>
        <v>6.6</v>
      </c>
      <c r="F66" s="251" t="n">
        <f aca="false">$B66*C66</f>
        <v>378.857142857143</v>
      </c>
      <c r="G66" s="252" t="n">
        <f aca="false">$B66*D66</f>
        <v>434.571428571429</v>
      </c>
      <c r="H66" s="253" t="n">
        <f aca="false">$B66*E66</f>
        <v>490.285714285714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5.1</v>
      </c>
      <c r="D67" s="250" t="n">
        <f aca="false">+$D$10</f>
        <v>5.85</v>
      </c>
      <c r="E67" s="259" t="n">
        <f aca="false">+$E$10</f>
        <v>6.6</v>
      </c>
      <c r="F67" s="251" t="n">
        <f aca="false">$B67*C67</f>
        <v>382.5</v>
      </c>
      <c r="G67" s="252" t="n">
        <f aca="false">$B67*D67</f>
        <v>438.75</v>
      </c>
      <c r="H67" s="253" t="n">
        <f aca="false">$B67*E67</f>
        <v>495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5.1</v>
      </c>
      <c r="D68" s="250" t="n">
        <f aca="false">+$D$10</f>
        <v>5.85</v>
      </c>
      <c r="E68" s="259" t="n">
        <f aca="false">+$E$10</f>
        <v>6.6</v>
      </c>
      <c r="F68" s="251" t="n">
        <f aca="false">$B68*C68</f>
        <v>386.142857142857</v>
      </c>
      <c r="G68" s="252" t="n">
        <f aca="false">$B68*D68</f>
        <v>442.928571428571</v>
      </c>
      <c r="H68" s="253" t="n">
        <f aca="false">$B68*E68</f>
        <v>499.714285714286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5.1</v>
      </c>
      <c r="D69" s="250" t="n">
        <f aca="false">+$D$10</f>
        <v>5.85</v>
      </c>
      <c r="E69" s="259" t="n">
        <f aca="false">+$E$10</f>
        <v>6.6</v>
      </c>
      <c r="F69" s="251" t="n">
        <f aca="false">$B69*C69</f>
        <v>389.785714285714</v>
      </c>
      <c r="G69" s="252" t="n">
        <f aca="false">$B69*D69</f>
        <v>447.107142857143</v>
      </c>
      <c r="H69" s="253" t="n">
        <f aca="false">$B69*E69</f>
        <v>504.428571428571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5.1</v>
      </c>
      <c r="D70" s="250" t="n">
        <f aca="false">+$D$10</f>
        <v>5.85</v>
      </c>
      <c r="E70" s="259" t="n">
        <f aca="false">+$E$10</f>
        <v>6.6</v>
      </c>
      <c r="F70" s="251" t="n">
        <f aca="false">$B70*C70</f>
        <v>393.428571428571</v>
      </c>
      <c r="G70" s="252" t="n">
        <f aca="false">$B70*D70</f>
        <v>451.285714285714</v>
      </c>
      <c r="H70" s="253" t="n">
        <f aca="false">$B70*E70</f>
        <v>509.142857142857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5.1</v>
      </c>
      <c r="D71" s="250" t="n">
        <f aca="false">+$D$10</f>
        <v>5.85</v>
      </c>
      <c r="E71" s="259" t="n">
        <f aca="false">+$E$10</f>
        <v>6.6</v>
      </c>
      <c r="F71" s="251" t="n">
        <f aca="false">$B71*C71</f>
        <v>397.071428571429</v>
      </c>
      <c r="G71" s="252" t="n">
        <f aca="false">$B71*D71</f>
        <v>455.464285714286</v>
      </c>
      <c r="H71" s="253" t="n">
        <f aca="false">$B71*E71</f>
        <v>513.857142857143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5.1</v>
      </c>
      <c r="D72" s="250" t="n">
        <f aca="false">+$D$10</f>
        <v>5.85</v>
      </c>
      <c r="E72" s="259" t="n">
        <f aca="false">+$E$10</f>
        <v>6.6</v>
      </c>
      <c r="F72" s="251" t="n">
        <f aca="false">$B72*C72</f>
        <v>400.714285714286</v>
      </c>
      <c r="G72" s="252" t="n">
        <f aca="false">$B72*D72</f>
        <v>459.642857142857</v>
      </c>
      <c r="H72" s="253" t="n">
        <f aca="false">$B72*E72</f>
        <v>518.571428571429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5.1</v>
      </c>
      <c r="D73" s="250" t="n">
        <f aca="false">+$D$10</f>
        <v>5.85</v>
      </c>
      <c r="E73" s="259" t="n">
        <f aca="false">+$E$10</f>
        <v>6.6</v>
      </c>
      <c r="F73" s="251" t="n">
        <f aca="false">$B73*C73</f>
        <v>404.357142857143</v>
      </c>
      <c r="G73" s="252" t="n">
        <f aca="false">$B73*D73</f>
        <v>463.821428571429</v>
      </c>
      <c r="H73" s="253" t="n">
        <f aca="false">$B73*E73</f>
        <v>523.285714285715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5.1</v>
      </c>
      <c r="D74" s="250" t="n">
        <f aca="false">+$D$10</f>
        <v>5.85</v>
      </c>
      <c r="E74" s="259" t="n">
        <f aca="false">+$E$10</f>
        <v>6.6</v>
      </c>
      <c r="F74" s="251" t="n">
        <f aca="false">$B74*C74</f>
        <v>408</v>
      </c>
      <c r="G74" s="252" t="n">
        <f aca="false">$B74*D74</f>
        <v>468</v>
      </c>
      <c r="H74" s="253" t="n">
        <f aca="false">$B74*E74</f>
        <v>528</v>
      </c>
    </row>
    <row r="75" customFormat="fals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5.1</v>
      </c>
      <c r="D75" s="250" t="n">
        <f aca="false">+$D$10</f>
        <v>5.85</v>
      </c>
      <c r="E75" s="259" t="n">
        <f aca="false">+$E$10</f>
        <v>6.6</v>
      </c>
      <c r="F75" s="251" t="n">
        <f aca="false">$B75*C75</f>
        <v>411.642857142857</v>
      </c>
      <c r="G75" s="252" t="n">
        <f aca="false">$B75*D75</f>
        <v>472.178571428571</v>
      </c>
      <c r="H75" s="253" t="n">
        <f aca="false">$B75*E75</f>
        <v>532.714285714286</v>
      </c>
      <c r="I75" s="260"/>
      <c r="J75" s="260"/>
      <c r="K75" s="260"/>
    </row>
    <row r="76" customFormat="fals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5.1</v>
      </c>
      <c r="D76" s="250" t="n">
        <f aca="false">+$D$10</f>
        <v>5.85</v>
      </c>
      <c r="E76" s="259" t="n">
        <f aca="false">+$E$10</f>
        <v>6.6</v>
      </c>
      <c r="F76" s="251" t="n">
        <f aca="false">$B76*C76</f>
        <v>415.285714285714</v>
      </c>
      <c r="G76" s="252" t="n">
        <f aca="false">$B76*D76</f>
        <v>476.357142857143</v>
      </c>
      <c r="H76" s="253" t="n">
        <f aca="false">$B76*E76</f>
        <v>537.428571428571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5.1</v>
      </c>
      <c r="D77" s="250" t="n">
        <f aca="false">+$D$10</f>
        <v>5.85</v>
      </c>
      <c r="E77" s="259" t="n">
        <f aca="false">+$E$10</f>
        <v>6.6</v>
      </c>
      <c r="F77" s="251" t="n">
        <f aca="false">$B77*C77</f>
        <v>418.928571428571</v>
      </c>
      <c r="G77" s="252" t="n">
        <f aca="false">$B77*D77</f>
        <v>480.535714285714</v>
      </c>
      <c r="H77" s="253" t="n">
        <f aca="false">$B77*E77</f>
        <v>542.142857142857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5.1</v>
      </c>
      <c r="D78" s="250" t="n">
        <f aca="false">+$D$10</f>
        <v>5.85</v>
      </c>
      <c r="E78" s="259" t="n">
        <f aca="false">+$E$10</f>
        <v>6.6</v>
      </c>
      <c r="F78" s="251" t="n">
        <f aca="false">$B78*C78</f>
        <v>422.571428571429</v>
      </c>
      <c r="G78" s="252" t="n">
        <f aca="false">$B78*D78</f>
        <v>484.714285714286</v>
      </c>
      <c r="H78" s="253" t="n">
        <f aca="false">$B78*E78</f>
        <v>546.857142857143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5.1</v>
      </c>
      <c r="D79" s="250" t="n">
        <f aca="false">+$D$10</f>
        <v>5.85</v>
      </c>
      <c r="E79" s="259" t="n">
        <f aca="false">+$E$10</f>
        <v>6.6</v>
      </c>
      <c r="F79" s="251" t="n">
        <f aca="false">$B79*C79</f>
        <v>426.214285714286</v>
      </c>
      <c r="G79" s="252" t="n">
        <f aca="false">$B79*D79</f>
        <v>488.892857142857</v>
      </c>
      <c r="H79" s="253" t="n">
        <f aca="false">$B79*E79</f>
        <v>551.571428571429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5.1</v>
      </c>
      <c r="D80" s="250" t="n">
        <f aca="false">+$D$10</f>
        <v>5.85</v>
      </c>
      <c r="E80" s="259" t="n">
        <f aca="false">+$E$10</f>
        <v>6.6</v>
      </c>
      <c r="F80" s="251" t="n">
        <f aca="false">$B80*C80</f>
        <v>429.857142857143</v>
      </c>
      <c r="G80" s="252" t="n">
        <f aca="false">$B80*D80</f>
        <v>493.071428571429</v>
      </c>
      <c r="H80" s="253" t="n">
        <f aca="false">$B80*E80</f>
        <v>556.285714285714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5.1</v>
      </c>
      <c r="D81" s="250" t="n">
        <f aca="false">+$D$10</f>
        <v>5.85</v>
      </c>
      <c r="E81" s="259" t="n">
        <f aca="false">+$E$10</f>
        <v>6.6</v>
      </c>
      <c r="F81" s="251" t="n">
        <f aca="false">$B81*C81</f>
        <v>433.5</v>
      </c>
      <c r="G81" s="252" t="n">
        <f aca="false">$B81*D81</f>
        <v>497.25</v>
      </c>
      <c r="H81" s="253" t="n">
        <f aca="false">$B81*E81</f>
        <v>561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5.1</v>
      </c>
      <c r="D82" s="250" t="n">
        <f aca="false">+$D$10</f>
        <v>5.85</v>
      </c>
      <c r="E82" s="259" t="n">
        <f aca="false">+$E$10</f>
        <v>6.6</v>
      </c>
      <c r="F82" s="251" t="n">
        <f aca="false">$B82*C82</f>
        <v>437.142857142857</v>
      </c>
      <c r="G82" s="252" t="n">
        <f aca="false">$B82*D82</f>
        <v>501.428571428571</v>
      </c>
      <c r="H82" s="253" t="n">
        <f aca="false">$B82*E82</f>
        <v>565.714285714286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5.1</v>
      </c>
      <c r="D83" s="250" t="n">
        <f aca="false">+$D$10</f>
        <v>5.85</v>
      </c>
      <c r="E83" s="259" t="n">
        <f aca="false">+$E$10</f>
        <v>6.6</v>
      </c>
      <c r="F83" s="251" t="n">
        <f aca="false">$B83*C83</f>
        <v>440.785714285714</v>
      </c>
      <c r="G83" s="252" t="n">
        <f aca="false">$B83*D83</f>
        <v>505.607142857143</v>
      </c>
      <c r="H83" s="253" t="n">
        <f aca="false">$B83*E83</f>
        <v>570.428571428571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5.1</v>
      </c>
      <c r="D84" s="250" t="n">
        <f aca="false">+$D$10</f>
        <v>5.85</v>
      </c>
      <c r="E84" s="259" t="n">
        <f aca="false">+$E$10</f>
        <v>6.6</v>
      </c>
      <c r="F84" s="251" t="n">
        <f aca="false">$B84*C84</f>
        <v>444.428571428571</v>
      </c>
      <c r="G84" s="252" t="n">
        <f aca="false">$B84*D84</f>
        <v>509.785714285714</v>
      </c>
      <c r="H84" s="253" t="n">
        <f aca="false">$B84*E84</f>
        <v>575.142857142857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5.1</v>
      </c>
      <c r="D85" s="250" t="n">
        <f aca="false">+$D$10</f>
        <v>5.85</v>
      </c>
      <c r="E85" s="259" t="n">
        <f aca="false">+$E$10</f>
        <v>6.6</v>
      </c>
      <c r="F85" s="251" t="n">
        <f aca="false">$B85*C85</f>
        <v>448.071428571429</v>
      </c>
      <c r="G85" s="252" t="n">
        <f aca="false">$B85*D85</f>
        <v>513.964285714286</v>
      </c>
      <c r="H85" s="253" t="n">
        <f aca="false">$B85*E85</f>
        <v>579.857142857143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5.1</v>
      </c>
      <c r="D86" s="250" t="n">
        <f aca="false">+$D$10</f>
        <v>5.85</v>
      </c>
      <c r="E86" s="259" t="n">
        <f aca="false">+$E$10</f>
        <v>6.6</v>
      </c>
      <c r="F86" s="251" t="n">
        <f aca="false">$B86*C86</f>
        <v>451.714285714286</v>
      </c>
      <c r="G86" s="252" t="n">
        <f aca="false">$B86*D86</f>
        <v>518.142857142857</v>
      </c>
      <c r="H86" s="253" t="n">
        <f aca="false">$B86*E86</f>
        <v>584.571428571429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5.1</v>
      </c>
      <c r="D87" s="250" t="n">
        <f aca="false">+$D$10</f>
        <v>5.85</v>
      </c>
      <c r="E87" s="259" t="n">
        <f aca="false">+$E$10</f>
        <v>6.6</v>
      </c>
      <c r="F87" s="251" t="n">
        <f aca="false">$B87*C87</f>
        <v>455.357142857143</v>
      </c>
      <c r="G87" s="252" t="n">
        <f aca="false">$B87*D87</f>
        <v>522.321428571429</v>
      </c>
      <c r="H87" s="253" t="n">
        <f aca="false">$B87*E87</f>
        <v>589.285714285714</v>
      </c>
    </row>
    <row r="88" customFormat="fals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5.1</v>
      </c>
      <c r="D88" s="250" t="n">
        <f aca="false">+$D$10</f>
        <v>5.85</v>
      </c>
      <c r="E88" s="259" t="n">
        <f aca="false">+$E$10</f>
        <v>6.6</v>
      </c>
      <c r="F88" s="251" t="n">
        <f aca="false">$B88*C88</f>
        <v>459</v>
      </c>
      <c r="G88" s="252" t="n">
        <f aca="false">$B88*D88</f>
        <v>526.5</v>
      </c>
      <c r="H88" s="253" t="n">
        <f aca="false">$B88*E88</f>
        <v>594</v>
      </c>
      <c r="I88" s="250"/>
      <c r="J88" s="250"/>
      <c r="K88" s="250"/>
    </row>
    <row r="89" customFormat="false" ht="13.8" hidden="false" customHeight="false" outlineLevel="0" collapsed="false">
      <c r="A89" s="218"/>
      <c r="B89" s="216"/>
      <c r="C89" s="217"/>
      <c r="D89" s="217"/>
      <c r="E89" s="235"/>
      <c r="F89" s="219"/>
      <c r="G89" s="250"/>
      <c r="H89" s="220"/>
      <c r="I89" s="250"/>
      <c r="J89" s="250"/>
      <c r="K89" s="250"/>
    </row>
    <row r="90" customFormat="false" ht="13.8" hidden="false" customHeight="false" outlineLevel="0" collapsed="false">
      <c r="A90" s="262"/>
      <c r="B90" s="216" t="s">
        <v>204</v>
      </c>
      <c r="C90" s="217"/>
      <c r="D90" s="217"/>
      <c r="E90" s="263"/>
      <c r="F90" s="264"/>
      <c r="G90" s="217"/>
      <c r="H90" s="265"/>
      <c r="I90" s="217"/>
      <c r="J90" s="217"/>
      <c r="K90" s="217"/>
    </row>
    <row r="91" customFormat="false" ht="13.8" hidden="false" customHeight="false" outlineLevel="0" collapsed="false">
      <c r="A91" s="262"/>
      <c r="B91" s="216" t="s">
        <v>205</v>
      </c>
      <c r="C91" s="217"/>
      <c r="D91" s="217"/>
      <c r="E91" s="263"/>
      <c r="F91" s="264"/>
      <c r="G91" s="217"/>
      <c r="H91" s="265"/>
      <c r="I91" s="217"/>
      <c r="J91" s="217"/>
      <c r="K91" s="217"/>
    </row>
    <row r="92" customFormat="false" ht="13.8" hidden="false" customHeight="false" outlineLevel="0" collapsed="false">
      <c r="A92" s="87"/>
      <c r="B92" s="216" t="s">
        <v>206</v>
      </c>
      <c r="C92" s="217"/>
      <c r="D92" s="217"/>
      <c r="E92" s="263"/>
      <c r="F92" s="264"/>
      <c r="G92" s="217"/>
      <c r="H92" s="265"/>
      <c r="I92" s="250"/>
      <c r="J92" s="250"/>
      <c r="K92" s="250"/>
    </row>
    <row r="93" customFormat="false" ht="13.8" hidden="false" customHeight="false" outlineLevel="0" collapsed="false">
      <c r="A93" s="218"/>
      <c r="B93" s="223" t="s">
        <v>200</v>
      </c>
      <c r="C93" s="224"/>
      <c r="D93" s="224"/>
      <c r="E93" s="255"/>
      <c r="F93" s="255" t="s">
        <v>209</v>
      </c>
      <c r="G93" s="225"/>
      <c r="H93" s="256"/>
      <c r="I93" s="250"/>
      <c r="J93" s="250"/>
      <c r="K93" s="250"/>
    </row>
    <row r="94" customFormat="false" ht="13" hidden="false" customHeight="false" outlineLevel="0" collapsed="false">
      <c r="A94" s="218"/>
      <c r="B94" s="234"/>
      <c r="C94" s="250"/>
      <c r="D94" s="250"/>
      <c r="E94" s="218" t="s">
        <v>202</v>
      </c>
      <c r="F94" s="87"/>
      <c r="G94" s="87"/>
      <c r="H94" s="257"/>
      <c r="I94" s="250"/>
      <c r="J94" s="250"/>
      <c r="K94" s="250"/>
    </row>
    <row r="95" customFormat="false" ht="13.8" hidden="false" customHeight="false" outlineLevel="0" collapsed="false">
      <c r="A95" s="218"/>
      <c r="B95" s="234"/>
      <c r="C95" s="250"/>
      <c r="D95" s="250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customFormat="fals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5.1</v>
      </c>
      <c r="D96" s="250" t="n">
        <f aca="false">+$D$10</f>
        <v>5.85</v>
      </c>
      <c r="E96" s="259" t="n">
        <f aca="false">+$E$10</f>
        <v>6.6</v>
      </c>
      <c r="F96" s="251" t="n">
        <f aca="false">$B96*C96</f>
        <v>461.04</v>
      </c>
      <c r="G96" s="252" t="n">
        <f aca="false">$B96*D96</f>
        <v>528.84</v>
      </c>
      <c r="H96" s="253" t="n">
        <f aca="false">$B96*E96</f>
        <v>596.64</v>
      </c>
      <c r="I96" s="250"/>
      <c r="J96" s="250"/>
      <c r="K96" s="250"/>
    </row>
    <row r="97" customFormat="fals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5.1</v>
      </c>
      <c r="D97" s="250" t="n">
        <f aca="false">+$D$10</f>
        <v>5.85</v>
      </c>
      <c r="E97" s="259" t="n">
        <f aca="false">+$E$10</f>
        <v>6.6</v>
      </c>
      <c r="F97" s="251" t="n">
        <f aca="false">$B97*C97</f>
        <v>463.08</v>
      </c>
      <c r="G97" s="252" t="n">
        <f aca="false">$B97*D97</f>
        <v>531.18</v>
      </c>
      <c r="H97" s="253" t="n">
        <f aca="false">$B97*E97</f>
        <v>599.28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5.1</v>
      </c>
      <c r="D98" s="250" t="n">
        <f aca="false">+$D$10</f>
        <v>5.85</v>
      </c>
      <c r="E98" s="259" t="n">
        <f aca="false">+$E$10</f>
        <v>6.6</v>
      </c>
      <c r="F98" s="251" t="n">
        <f aca="false">$B98*C98</f>
        <v>465.12</v>
      </c>
      <c r="G98" s="252" t="n">
        <f aca="false">$B98*D98</f>
        <v>533.52</v>
      </c>
      <c r="H98" s="253" t="n">
        <f aca="false">$B98*E98</f>
        <v>601.92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5.1</v>
      </c>
      <c r="D99" s="250" t="n">
        <f aca="false">+$D$10</f>
        <v>5.85</v>
      </c>
      <c r="E99" s="259" t="n">
        <f aca="false">+$E$10</f>
        <v>6.6</v>
      </c>
      <c r="F99" s="251" t="n">
        <f aca="false">$B99*C99</f>
        <v>467.16</v>
      </c>
      <c r="G99" s="252" t="n">
        <f aca="false">$B99*D99</f>
        <v>535.86</v>
      </c>
      <c r="H99" s="253" t="n">
        <f aca="false">$B99*E99</f>
        <v>604.56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5.1</v>
      </c>
      <c r="D100" s="250" t="n">
        <f aca="false">+$D$10</f>
        <v>5.85</v>
      </c>
      <c r="E100" s="259" t="n">
        <f aca="false">+$E$10</f>
        <v>6.6</v>
      </c>
      <c r="F100" s="251" t="n">
        <f aca="false">$B100*C100</f>
        <v>469.2</v>
      </c>
      <c r="G100" s="252" t="n">
        <f aca="false">$B100*D100</f>
        <v>538.2</v>
      </c>
      <c r="H100" s="253" t="n">
        <f aca="false">$B100*E100</f>
        <v>607.2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5.1</v>
      </c>
      <c r="D101" s="250" t="n">
        <f aca="false">+$D$10</f>
        <v>5.85</v>
      </c>
      <c r="E101" s="259" t="n">
        <f aca="false">+$E$10</f>
        <v>6.6</v>
      </c>
      <c r="F101" s="251" t="n">
        <f aca="false">$B101*C101</f>
        <v>471.24</v>
      </c>
      <c r="G101" s="252" t="n">
        <f aca="false">$B101*D101</f>
        <v>540.54</v>
      </c>
      <c r="H101" s="253" t="n">
        <f aca="false">$B101*E101</f>
        <v>609.84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5.1</v>
      </c>
      <c r="D102" s="250" t="n">
        <f aca="false">+$D$10</f>
        <v>5.85</v>
      </c>
      <c r="E102" s="259" t="n">
        <f aca="false">+$E$10</f>
        <v>6.6</v>
      </c>
      <c r="F102" s="251" t="n">
        <f aca="false">$B102*C102</f>
        <v>473.28</v>
      </c>
      <c r="G102" s="252" t="n">
        <f aca="false">$B102*D102</f>
        <v>542.88</v>
      </c>
      <c r="H102" s="253" t="n">
        <f aca="false">$B102*E102</f>
        <v>612.48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5.1</v>
      </c>
      <c r="D103" s="250" t="n">
        <f aca="false">+$D$10</f>
        <v>5.85</v>
      </c>
      <c r="E103" s="259" t="n">
        <f aca="false">+$E$10</f>
        <v>6.6</v>
      </c>
      <c r="F103" s="251" t="n">
        <f aca="false">$B103*C103</f>
        <v>475.32</v>
      </c>
      <c r="G103" s="252" t="n">
        <f aca="false">$B103*D103</f>
        <v>545.22</v>
      </c>
      <c r="H103" s="253" t="n">
        <f aca="false">$B103*E103</f>
        <v>615.12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5.1</v>
      </c>
      <c r="D104" s="250" t="n">
        <f aca="false">+$D$10</f>
        <v>5.85</v>
      </c>
      <c r="E104" s="259" t="n">
        <f aca="false">+$E$10</f>
        <v>6.6</v>
      </c>
      <c r="F104" s="251" t="n">
        <f aca="false">$B104*C104</f>
        <v>477.36</v>
      </c>
      <c r="G104" s="252" t="n">
        <f aca="false">$B104*D104</f>
        <v>547.56</v>
      </c>
      <c r="H104" s="253" t="n">
        <f aca="false">$B104*E104</f>
        <v>617.76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5.1</v>
      </c>
      <c r="D105" s="250" t="n">
        <f aca="false">+$D$10</f>
        <v>5.85</v>
      </c>
      <c r="E105" s="259" t="n">
        <f aca="false">+$E$10</f>
        <v>6.6</v>
      </c>
      <c r="F105" s="251" t="n">
        <f aca="false">$B105*C105</f>
        <v>479.4</v>
      </c>
      <c r="G105" s="252" t="n">
        <f aca="false">$B105*D105</f>
        <v>549.9</v>
      </c>
      <c r="H105" s="253" t="n">
        <f aca="false">$B105*E105</f>
        <v>620.4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5.1</v>
      </c>
      <c r="D106" s="250" t="n">
        <f aca="false">+$D$10</f>
        <v>5.85</v>
      </c>
      <c r="E106" s="259" t="n">
        <f aca="false">+$E$10</f>
        <v>6.6</v>
      </c>
      <c r="F106" s="251" t="n">
        <f aca="false">$B106*C106</f>
        <v>481.44</v>
      </c>
      <c r="G106" s="252" t="n">
        <f aca="false">$B106*D106</f>
        <v>552.24</v>
      </c>
      <c r="H106" s="253" t="n">
        <f aca="false">$B106*E106</f>
        <v>623.04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5.1</v>
      </c>
      <c r="D107" s="250" t="n">
        <f aca="false">+$D$10</f>
        <v>5.85</v>
      </c>
      <c r="E107" s="259" t="n">
        <f aca="false">+$E$10</f>
        <v>6.6</v>
      </c>
      <c r="F107" s="251" t="n">
        <f aca="false">$B107*C107</f>
        <v>483.48</v>
      </c>
      <c r="G107" s="252" t="n">
        <f aca="false">$B107*D107</f>
        <v>554.58</v>
      </c>
      <c r="H107" s="253" t="n">
        <f aca="false">$B107*E107</f>
        <v>625.68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5.1</v>
      </c>
      <c r="D108" s="250" t="n">
        <f aca="false">+$D$10</f>
        <v>5.85</v>
      </c>
      <c r="E108" s="259" t="n">
        <f aca="false">+$E$10</f>
        <v>6.6</v>
      </c>
      <c r="F108" s="251" t="n">
        <f aca="false">$B108*C108</f>
        <v>485.52</v>
      </c>
      <c r="G108" s="252" t="n">
        <f aca="false">$B108*D108</f>
        <v>556.92</v>
      </c>
      <c r="H108" s="253" t="n">
        <f aca="false">$B108*E108</f>
        <v>628.32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5.1</v>
      </c>
      <c r="D109" s="250" t="n">
        <f aca="false">+$D$10</f>
        <v>5.85</v>
      </c>
      <c r="E109" s="259" t="n">
        <f aca="false">+$E$10</f>
        <v>6.6</v>
      </c>
      <c r="F109" s="251" t="n">
        <f aca="false">$B109*C109</f>
        <v>487.56</v>
      </c>
      <c r="G109" s="252" t="n">
        <f aca="false">$B109*D109</f>
        <v>559.26</v>
      </c>
      <c r="H109" s="253" t="n">
        <f aca="false">$B109*E109</f>
        <v>630.96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5.1</v>
      </c>
      <c r="D110" s="250" t="n">
        <f aca="false">+$D$10</f>
        <v>5.85</v>
      </c>
      <c r="E110" s="259" t="n">
        <f aca="false">+$E$10</f>
        <v>6.6</v>
      </c>
      <c r="F110" s="251" t="n">
        <f aca="false">$B110*C110</f>
        <v>489.6</v>
      </c>
      <c r="G110" s="252" t="n">
        <f aca="false">$B110*D110</f>
        <v>561.6</v>
      </c>
      <c r="H110" s="253" t="n">
        <f aca="false">$B110*E110</f>
        <v>633.6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5.1</v>
      </c>
      <c r="D111" s="250" t="n">
        <f aca="false">+$D$10</f>
        <v>5.85</v>
      </c>
      <c r="E111" s="259" t="n">
        <f aca="false">+$E$10</f>
        <v>6.6</v>
      </c>
      <c r="F111" s="251" t="n">
        <f aca="false">$B111*C111</f>
        <v>491.64</v>
      </c>
      <c r="G111" s="252" t="n">
        <f aca="false">$B111*D111</f>
        <v>563.94</v>
      </c>
      <c r="H111" s="253" t="n">
        <f aca="false">$B111*E111</f>
        <v>636.24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5.1</v>
      </c>
      <c r="D112" s="250" t="n">
        <f aca="false">+$D$10</f>
        <v>5.85</v>
      </c>
      <c r="E112" s="259" t="n">
        <f aca="false">+$E$10</f>
        <v>6.6</v>
      </c>
      <c r="F112" s="251" t="n">
        <f aca="false">$B112*C112</f>
        <v>493.68</v>
      </c>
      <c r="G112" s="252" t="n">
        <f aca="false">$B112*D112</f>
        <v>566.28</v>
      </c>
      <c r="H112" s="253" t="n">
        <f aca="false">$B112*E112</f>
        <v>638.88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5.1</v>
      </c>
      <c r="D113" s="250" t="n">
        <f aca="false">+$D$10</f>
        <v>5.85</v>
      </c>
      <c r="E113" s="259" t="n">
        <f aca="false">+$E$10</f>
        <v>6.6</v>
      </c>
      <c r="F113" s="251" t="n">
        <f aca="false">$B113*C113</f>
        <v>495.72</v>
      </c>
      <c r="G113" s="252" t="n">
        <f aca="false">$B113*D113</f>
        <v>568.62</v>
      </c>
      <c r="H113" s="253" t="n">
        <f aca="false">$B113*E113</f>
        <v>641.52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5.1</v>
      </c>
      <c r="D114" s="250" t="n">
        <f aca="false">+$D$10</f>
        <v>5.85</v>
      </c>
      <c r="E114" s="259" t="n">
        <f aca="false">+$E$10</f>
        <v>6.6</v>
      </c>
      <c r="F114" s="251" t="n">
        <f aca="false">$B114*C114</f>
        <v>497.76</v>
      </c>
      <c r="G114" s="252" t="n">
        <f aca="false">$B114*D114</f>
        <v>570.96</v>
      </c>
      <c r="H114" s="253" t="n">
        <f aca="false">$B114*E114</f>
        <v>644.16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5.1</v>
      </c>
      <c r="D115" s="250" t="n">
        <f aca="false">+$D$10</f>
        <v>5.85</v>
      </c>
      <c r="E115" s="259" t="n">
        <f aca="false">+$E$10</f>
        <v>6.6</v>
      </c>
      <c r="F115" s="251" t="n">
        <f aca="false">$B115*C115</f>
        <v>499.8</v>
      </c>
      <c r="G115" s="252" t="n">
        <f aca="false">$B115*D115</f>
        <v>573.3</v>
      </c>
      <c r="H115" s="253" t="n">
        <f aca="false">$B115*E115</f>
        <v>646.8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5.1</v>
      </c>
      <c r="D116" s="250" t="n">
        <f aca="false">+$D$10</f>
        <v>5.85</v>
      </c>
      <c r="E116" s="259" t="n">
        <f aca="false">+$E$10</f>
        <v>6.6</v>
      </c>
      <c r="F116" s="251" t="n">
        <f aca="false">$B116*C116</f>
        <v>501.84</v>
      </c>
      <c r="G116" s="252" t="n">
        <f aca="false">$B116*D116</f>
        <v>575.64</v>
      </c>
      <c r="H116" s="253" t="n">
        <f aca="false">$B116*E116</f>
        <v>649.44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5.1</v>
      </c>
      <c r="D117" s="250" t="n">
        <f aca="false">+$D$10</f>
        <v>5.85</v>
      </c>
      <c r="E117" s="259" t="n">
        <f aca="false">+$E$10</f>
        <v>6.6</v>
      </c>
      <c r="F117" s="251" t="n">
        <f aca="false">$B117*C117</f>
        <v>503.88</v>
      </c>
      <c r="G117" s="252" t="n">
        <f aca="false">$B117*D117</f>
        <v>577.98</v>
      </c>
      <c r="H117" s="253" t="n">
        <f aca="false">$B117*E117</f>
        <v>652.08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5.1</v>
      </c>
      <c r="D118" s="250" t="n">
        <f aca="false">+$D$10</f>
        <v>5.85</v>
      </c>
      <c r="E118" s="259" t="n">
        <f aca="false">+$E$10</f>
        <v>6.6</v>
      </c>
      <c r="F118" s="251" t="n">
        <f aca="false">$B118*C118</f>
        <v>505.92</v>
      </c>
      <c r="G118" s="252" t="n">
        <f aca="false">$B118*D118</f>
        <v>580.32</v>
      </c>
      <c r="H118" s="253" t="n">
        <f aca="false">$B118*E118</f>
        <v>654.72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5.1</v>
      </c>
      <c r="D119" s="250" t="n">
        <f aca="false">+$D$10</f>
        <v>5.85</v>
      </c>
      <c r="E119" s="259" t="n">
        <f aca="false">+$E$10</f>
        <v>6.6</v>
      </c>
      <c r="F119" s="251" t="n">
        <f aca="false">$B119*C119</f>
        <v>507.96</v>
      </c>
      <c r="G119" s="252" t="n">
        <f aca="false">$B119*D119</f>
        <v>582.66</v>
      </c>
      <c r="H119" s="253" t="n">
        <f aca="false">$B119*E119</f>
        <v>657.36</v>
      </c>
    </row>
    <row r="120" customFormat="fals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5.1</v>
      </c>
      <c r="D120" s="250" t="n">
        <f aca="false">+$D$10</f>
        <v>5.85</v>
      </c>
      <c r="E120" s="259" t="n">
        <f aca="false">+$E$10</f>
        <v>6.6</v>
      </c>
      <c r="F120" s="251" t="n">
        <f aca="false">$B120*C120</f>
        <v>510</v>
      </c>
      <c r="G120" s="252" t="n">
        <f aca="false">$B120*D120</f>
        <v>585</v>
      </c>
      <c r="H120" s="253" t="n">
        <f aca="false">$B120*E120</f>
        <v>660</v>
      </c>
      <c r="I120" s="260"/>
      <c r="J120" s="260"/>
      <c r="K120" s="260"/>
    </row>
    <row r="121" customFormat="fals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5.1</v>
      </c>
      <c r="D121" s="250" t="n">
        <f aca="false">+$D$10</f>
        <v>5.85</v>
      </c>
      <c r="E121" s="259" t="n">
        <f aca="false">+$E$10</f>
        <v>6.6</v>
      </c>
      <c r="F121" s="251" t="n">
        <f aca="false">$B121*C121</f>
        <v>512.04</v>
      </c>
      <c r="G121" s="252" t="n">
        <f aca="false">$B121*D121</f>
        <v>587.34</v>
      </c>
      <c r="H121" s="253" t="n">
        <f aca="false">$B121*E121</f>
        <v>662.64</v>
      </c>
      <c r="I121" s="260"/>
      <c r="J121" s="260"/>
      <c r="K121" s="260"/>
    </row>
    <row r="122" customFormat="fals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5.1</v>
      </c>
      <c r="D122" s="250" t="n">
        <f aca="false">+$D$10</f>
        <v>5.85</v>
      </c>
      <c r="E122" s="259" t="n">
        <f aca="false">+$E$10</f>
        <v>6.6</v>
      </c>
      <c r="F122" s="251" t="n">
        <f aca="false">$B122*C122</f>
        <v>514.08</v>
      </c>
      <c r="G122" s="252" t="n">
        <f aca="false">$B122*D122</f>
        <v>589.68</v>
      </c>
      <c r="H122" s="253" t="n">
        <f aca="false">$B122*E122</f>
        <v>665.28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5.1</v>
      </c>
      <c r="D123" s="250" t="n">
        <f aca="false">+$D$10</f>
        <v>5.85</v>
      </c>
      <c r="E123" s="259" t="n">
        <f aca="false">+$E$10</f>
        <v>6.6</v>
      </c>
      <c r="F123" s="251" t="n">
        <f aca="false">$B123*C123</f>
        <v>516.12</v>
      </c>
      <c r="G123" s="252" t="n">
        <f aca="false">$B123*D123</f>
        <v>592.02</v>
      </c>
      <c r="H123" s="253" t="n">
        <f aca="false">$B123*E123</f>
        <v>667.92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5.1</v>
      </c>
      <c r="D124" s="250" t="n">
        <f aca="false">+$D$10</f>
        <v>5.85</v>
      </c>
      <c r="E124" s="259" t="n">
        <f aca="false">+$E$10</f>
        <v>6.6</v>
      </c>
      <c r="F124" s="251" t="n">
        <f aca="false">$B124*C124</f>
        <v>518.16</v>
      </c>
      <c r="G124" s="252" t="n">
        <f aca="false">$B124*D124</f>
        <v>594.36</v>
      </c>
      <c r="H124" s="253" t="n">
        <f aca="false">$B124*E124</f>
        <v>670.56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5.1</v>
      </c>
      <c r="D125" s="250" t="n">
        <f aca="false">+$D$10</f>
        <v>5.85</v>
      </c>
      <c r="E125" s="259" t="n">
        <f aca="false">+$E$10</f>
        <v>6.6</v>
      </c>
      <c r="F125" s="251" t="n">
        <f aca="false">$B125*C125</f>
        <v>520.2</v>
      </c>
      <c r="G125" s="252" t="n">
        <f aca="false">$B125*D125</f>
        <v>596.7</v>
      </c>
      <c r="H125" s="253" t="n">
        <f aca="false">$B125*E125</f>
        <v>673.2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5.1</v>
      </c>
      <c r="D126" s="250" t="n">
        <f aca="false">+$D$10</f>
        <v>5.85</v>
      </c>
      <c r="E126" s="259" t="n">
        <f aca="false">+$E$10</f>
        <v>6.6</v>
      </c>
      <c r="F126" s="251" t="n">
        <f aca="false">$B126*C126</f>
        <v>522.24</v>
      </c>
      <c r="G126" s="252" t="n">
        <f aca="false">$B126*D126</f>
        <v>599.04</v>
      </c>
      <c r="H126" s="253" t="n">
        <f aca="false">$B126*E126</f>
        <v>675.84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5.1</v>
      </c>
      <c r="D127" s="250" t="n">
        <f aca="false">+$D$10</f>
        <v>5.85</v>
      </c>
      <c r="E127" s="259" t="n">
        <f aca="false">+$E$10</f>
        <v>6.6</v>
      </c>
      <c r="F127" s="251" t="n">
        <f aca="false">$B127*C127</f>
        <v>524.28</v>
      </c>
      <c r="G127" s="252" t="n">
        <f aca="false">$B127*D127</f>
        <v>601.38</v>
      </c>
      <c r="H127" s="253" t="n">
        <f aca="false">$B127*E127</f>
        <v>678.48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5.1</v>
      </c>
      <c r="D128" s="250" t="n">
        <f aca="false">+$D$10</f>
        <v>5.85</v>
      </c>
      <c r="E128" s="259" t="n">
        <f aca="false">+$E$10</f>
        <v>6.6</v>
      </c>
      <c r="F128" s="251" t="n">
        <f aca="false">$B128*C128</f>
        <v>526.32</v>
      </c>
      <c r="G128" s="252" t="n">
        <f aca="false">$B128*D128</f>
        <v>603.72</v>
      </c>
      <c r="H128" s="253" t="n">
        <f aca="false">$B128*E128</f>
        <v>681.12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5.1</v>
      </c>
      <c r="D129" s="250" t="n">
        <f aca="false">+$D$10</f>
        <v>5.85</v>
      </c>
      <c r="E129" s="259" t="n">
        <f aca="false">+$E$10</f>
        <v>6.6</v>
      </c>
      <c r="F129" s="251" t="n">
        <f aca="false">$B129*C129</f>
        <v>528.36</v>
      </c>
      <c r="G129" s="252" t="n">
        <f aca="false">$B129*D129</f>
        <v>606.06</v>
      </c>
      <c r="H129" s="253" t="n">
        <f aca="false">$B129*E129</f>
        <v>683.76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5.1</v>
      </c>
      <c r="D130" s="250" t="n">
        <f aca="false">+$D$10</f>
        <v>5.85</v>
      </c>
      <c r="E130" s="259" t="n">
        <f aca="false">+$E$10</f>
        <v>6.6</v>
      </c>
      <c r="F130" s="251" t="n">
        <f aca="false">$B130*C130</f>
        <v>530.4</v>
      </c>
      <c r="G130" s="252" t="n">
        <f aca="false">$B130*D130</f>
        <v>608.4</v>
      </c>
      <c r="H130" s="253" t="n">
        <f aca="false">$B130*E130</f>
        <v>686.4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5.1</v>
      </c>
      <c r="D131" s="250" t="n">
        <f aca="false">+$D$10</f>
        <v>5.85</v>
      </c>
      <c r="E131" s="259" t="n">
        <f aca="false">+$E$10</f>
        <v>6.6</v>
      </c>
      <c r="F131" s="251" t="n">
        <f aca="false">$B131*C131</f>
        <v>532.44</v>
      </c>
      <c r="G131" s="252" t="n">
        <f aca="false">$B131*D131</f>
        <v>610.74</v>
      </c>
      <c r="H131" s="253" t="n">
        <f aca="false">$B131*E131</f>
        <v>689.04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5.1</v>
      </c>
      <c r="D132" s="250" t="n">
        <f aca="false">+$D$10</f>
        <v>5.85</v>
      </c>
      <c r="E132" s="259" t="n">
        <f aca="false">+$E$10</f>
        <v>6.6</v>
      </c>
      <c r="F132" s="251" t="n">
        <f aca="false">$B132*C132</f>
        <v>534.48</v>
      </c>
      <c r="G132" s="252" t="n">
        <f aca="false">$B132*D132</f>
        <v>613.08</v>
      </c>
      <c r="H132" s="253" t="n">
        <f aca="false">$B132*E132</f>
        <v>691.68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5.1</v>
      </c>
      <c r="D133" s="250" t="n">
        <f aca="false">+$D$10</f>
        <v>5.85</v>
      </c>
      <c r="E133" s="259" t="n">
        <f aca="false">+$E$10</f>
        <v>6.6</v>
      </c>
      <c r="F133" s="251" t="n">
        <f aca="false">$B133*C133</f>
        <v>536.52</v>
      </c>
      <c r="G133" s="252" t="n">
        <f aca="false">$B133*D133</f>
        <v>615.42</v>
      </c>
      <c r="H133" s="253" t="n">
        <f aca="false">$B133*E133</f>
        <v>694.32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5.1</v>
      </c>
      <c r="D134" s="250" t="n">
        <f aca="false">+$D$10</f>
        <v>5.85</v>
      </c>
      <c r="E134" s="259" t="n">
        <f aca="false">+$E$10</f>
        <v>6.6</v>
      </c>
      <c r="F134" s="251" t="n">
        <f aca="false">$B134*C134</f>
        <v>538.56</v>
      </c>
      <c r="G134" s="252" t="n">
        <f aca="false">$B134*D134</f>
        <v>617.76</v>
      </c>
      <c r="H134" s="253" t="n">
        <f aca="false">$B134*E134</f>
        <v>696.96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5.1</v>
      </c>
      <c r="D135" s="250" t="n">
        <f aca="false">+$D$10</f>
        <v>5.85</v>
      </c>
      <c r="E135" s="259" t="n">
        <f aca="false">+$E$10</f>
        <v>6.6</v>
      </c>
      <c r="F135" s="251" t="n">
        <f aca="false">$B135*C135</f>
        <v>540.6</v>
      </c>
      <c r="G135" s="252" t="n">
        <f aca="false">$B135*D135</f>
        <v>620.1</v>
      </c>
      <c r="H135" s="253" t="n">
        <f aca="false">$B135*E135</f>
        <v>699.6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5.1</v>
      </c>
      <c r="D136" s="250" t="n">
        <f aca="false">+$D$10</f>
        <v>5.85</v>
      </c>
      <c r="E136" s="235" t="n">
        <f aca="false">+$E$10</f>
        <v>6.6</v>
      </c>
      <c r="F136" s="251" t="n">
        <f aca="false">$B136*C136</f>
        <v>542.64</v>
      </c>
      <c r="G136" s="252" t="n">
        <f aca="false">$B136*D136</f>
        <v>622.44</v>
      </c>
      <c r="H136" s="253" t="n">
        <f aca="false">$B136*E136</f>
        <v>702.24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5.1</v>
      </c>
      <c r="D137" s="250" t="n">
        <f aca="false">+$D$10</f>
        <v>5.85</v>
      </c>
      <c r="E137" s="235" t="n">
        <f aca="false">+$E$10</f>
        <v>6.6</v>
      </c>
      <c r="F137" s="251" t="n">
        <f aca="false">$B137*C137</f>
        <v>544.68</v>
      </c>
      <c r="G137" s="252" t="n">
        <f aca="false">$B137*D137</f>
        <v>624.78</v>
      </c>
      <c r="H137" s="253" t="n">
        <f aca="false">$B137*E137</f>
        <v>704.88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5.1</v>
      </c>
      <c r="D138" s="250" t="n">
        <f aca="false">+$D$10</f>
        <v>5.85</v>
      </c>
      <c r="E138" s="235" t="n">
        <f aca="false">+$E$10</f>
        <v>6.6</v>
      </c>
      <c r="F138" s="251" t="n">
        <f aca="false">$B138*C138</f>
        <v>546.72</v>
      </c>
      <c r="G138" s="252" t="n">
        <f aca="false">$B138*D138</f>
        <v>627.12</v>
      </c>
      <c r="H138" s="253" t="n">
        <f aca="false">$B138*E138</f>
        <v>707.52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5.1</v>
      </c>
      <c r="D139" s="250" t="n">
        <f aca="false">+$D$10</f>
        <v>5.85</v>
      </c>
      <c r="E139" s="235" t="n">
        <f aca="false">+$E$10</f>
        <v>6.6</v>
      </c>
      <c r="F139" s="251" t="n">
        <f aca="false">$B139*C139</f>
        <v>548.76</v>
      </c>
      <c r="G139" s="252" t="n">
        <f aca="false">$B139*D139</f>
        <v>629.46</v>
      </c>
      <c r="H139" s="253" t="n">
        <f aca="false">$B139*E139</f>
        <v>710.16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5.1</v>
      </c>
      <c r="D140" s="250" t="n">
        <f aca="false">+$D$10</f>
        <v>5.85</v>
      </c>
      <c r="E140" s="235" t="n">
        <f aca="false">+$E$10</f>
        <v>6.6</v>
      </c>
      <c r="F140" s="251" t="n">
        <f aca="false">$B140*C140</f>
        <v>550.8</v>
      </c>
      <c r="G140" s="252" t="n">
        <f aca="false">$B140*D140</f>
        <v>631.8</v>
      </c>
      <c r="H140" s="253" t="n">
        <f aca="false">$B140*E140</f>
        <v>712.8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5.1</v>
      </c>
      <c r="D141" s="250" t="n">
        <f aca="false">+$D$10</f>
        <v>5.85</v>
      </c>
      <c r="E141" s="235" t="n">
        <f aca="false">+$E$10</f>
        <v>6.6</v>
      </c>
      <c r="F141" s="251" t="n">
        <f aca="false">$B141*C141</f>
        <v>552.84</v>
      </c>
      <c r="G141" s="252" t="n">
        <f aca="false">$B141*D141</f>
        <v>634.14</v>
      </c>
      <c r="H141" s="253" t="n">
        <f aca="false">$B141*E141</f>
        <v>715.44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5.1</v>
      </c>
      <c r="D142" s="250" t="n">
        <f aca="false">+$D$10</f>
        <v>5.85</v>
      </c>
      <c r="E142" s="235" t="n">
        <f aca="false">+$E$10</f>
        <v>6.6</v>
      </c>
      <c r="F142" s="251" t="n">
        <f aca="false">$B142*C142</f>
        <v>554.88</v>
      </c>
      <c r="G142" s="252" t="n">
        <f aca="false">$B142*D142</f>
        <v>636.48</v>
      </c>
      <c r="H142" s="253" t="n">
        <f aca="false">$B142*E142</f>
        <v>718.08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5.1</v>
      </c>
      <c r="D143" s="250" t="n">
        <f aca="false">+$D$10</f>
        <v>5.85</v>
      </c>
      <c r="E143" s="235" t="n">
        <f aca="false">+$E$10</f>
        <v>6.6</v>
      </c>
      <c r="F143" s="251" t="n">
        <f aca="false">$B143*C143</f>
        <v>556.92</v>
      </c>
      <c r="G143" s="252" t="n">
        <f aca="false">$B143*D143</f>
        <v>638.82</v>
      </c>
      <c r="H143" s="253" t="n">
        <f aca="false">$B143*E143</f>
        <v>720.72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5.1</v>
      </c>
      <c r="D144" s="250" t="n">
        <f aca="false">+$D$10</f>
        <v>5.85</v>
      </c>
      <c r="E144" s="235" t="n">
        <f aca="false">+$E$10</f>
        <v>6.6</v>
      </c>
      <c r="F144" s="251" t="n">
        <f aca="false">$B144*C144</f>
        <v>558.96</v>
      </c>
      <c r="G144" s="252" t="n">
        <f aca="false">$B144*D144</f>
        <v>641.16</v>
      </c>
      <c r="H144" s="253" t="n">
        <f aca="false">$B144*E144</f>
        <v>723.36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5.1</v>
      </c>
      <c r="D145" s="250" t="n">
        <f aca="false">+$D$10</f>
        <v>5.85</v>
      </c>
      <c r="E145" s="235" t="n">
        <f aca="false">+$E$10</f>
        <v>6.6</v>
      </c>
      <c r="F145" s="251" t="n">
        <f aca="false">$B145*C145</f>
        <v>561</v>
      </c>
      <c r="G145" s="252" t="n">
        <f aca="false">$B145*D145</f>
        <v>643.5</v>
      </c>
      <c r="H145" s="253" t="n">
        <f aca="false">$B145*E145</f>
        <v>726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5.1</v>
      </c>
      <c r="D146" s="250" t="n">
        <f aca="false">+$D$10</f>
        <v>5.85</v>
      </c>
      <c r="E146" s="235" t="n">
        <f aca="false">+$E$10</f>
        <v>6.6</v>
      </c>
      <c r="F146" s="251" t="n">
        <f aca="false">$B146*C146</f>
        <v>563.04</v>
      </c>
      <c r="G146" s="252" t="n">
        <f aca="false">$B146*D146</f>
        <v>645.84</v>
      </c>
      <c r="H146" s="253" t="n">
        <f aca="false">$B146*E146</f>
        <v>728.64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5.1</v>
      </c>
      <c r="D147" s="250" t="n">
        <f aca="false">+$D$10</f>
        <v>5.85</v>
      </c>
      <c r="E147" s="235" t="n">
        <f aca="false">+$E$10</f>
        <v>6.6</v>
      </c>
      <c r="F147" s="251" t="n">
        <f aca="false">$B147*C147</f>
        <v>565.08</v>
      </c>
      <c r="G147" s="252" t="n">
        <f aca="false">$B147*D147</f>
        <v>648.18</v>
      </c>
      <c r="H147" s="253" t="n">
        <f aca="false">$B147*E147</f>
        <v>731.28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5.1</v>
      </c>
      <c r="D148" s="250" t="n">
        <f aca="false">+$D$10</f>
        <v>5.85</v>
      </c>
      <c r="E148" s="235" t="n">
        <f aca="false">+$E$10</f>
        <v>6.6</v>
      </c>
      <c r="F148" s="251" t="n">
        <f aca="false">$B148*C148</f>
        <v>567.12</v>
      </c>
      <c r="G148" s="252" t="n">
        <f aca="false">$B148*D148</f>
        <v>650.52</v>
      </c>
      <c r="H148" s="253" t="n">
        <f aca="false">$B148*E148</f>
        <v>733.92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5.1</v>
      </c>
      <c r="D149" s="250" t="n">
        <f aca="false">+$D$10</f>
        <v>5.85</v>
      </c>
      <c r="E149" s="235" t="n">
        <f aca="false">+$E$10</f>
        <v>6.6</v>
      </c>
      <c r="F149" s="251" t="n">
        <f aca="false">$B149*C149</f>
        <v>569.16</v>
      </c>
      <c r="G149" s="252" t="n">
        <f aca="false">$B149*D149</f>
        <v>652.86</v>
      </c>
      <c r="H149" s="253" t="n">
        <f aca="false">$B149*E149</f>
        <v>736.56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5.1</v>
      </c>
      <c r="D150" s="250" t="n">
        <f aca="false">+$D$10</f>
        <v>5.85</v>
      </c>
      <c r="E150" s="235" t="n">
        <f aca="false">+$E$10</f>
        <v>6.6</v>
      </c>
      <c r="F150" s="251" t="n">
        <f aca="false">$B150*C150</f>
        <v>571.2</v>
      </c>
      <c r="G150" s="252" t="n">
        <f aca="false">$B150*D150</f>
        <v>655.2</v>
      </c>
      <c r="H150" s="253" t="n">
        <f aca="false">$B150*E150</f>
        <v>739.2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5.1</v>
      </c>
      <c r="D151" s="250" t="n">
        <f aca="false">+$D$10</f>
        <v>5.85</v>
      </c>
      <c r="E151" s="235" t="n">
        <f aca="false">+$E$10</f>
        <v>6.6</v>
      </c>
      <c r="F151" s="251" t="n">
        <f aca="false">$B151*C151</f>
        <v>573.24</v>
      </c>
      <c r="G151" s="252" t="n">
        <f aca="false">$B151*D151</f>
        <v>657.54</v>
      </c>
      <c r="H151" s="253" t="n">
        <f aca="false">$B151*E151</f>
        <v>741.84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5.1</v>
      </c>
      <c r="D152" s="250" t="n">
        <f aca="false">+$D$10</f>
        <v>5.85</v>
      </c>
      <c r="E152" s="235" t="n">
        <f aca="false">+$E$10</f>
        <v>6.6</v>
      </c>
      <c r="F152" s="251" t="n">
        <f aca="false">$B152*C152</f>
        <v>575.28</v>
      </c>
      <c r="G152" s="252" t="n">
        <f aca="false">$B152*D152</f>
        <v>659.88</v>
      </c>
      <c r="H152" s="253" t="n">
        <f aca="false">$B152*E152</f>
        <v>744.48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5.1</v>
      </c>
      <c r="D153" s="250" t="n">
        <f aca="false">+$D$10</f>
        <v>5.85</v>
      </c>
      <c r="E153" s="235" t="n">
        <f aca="false">+$E$10</f>
        <v>6.6</v>
      </c>
      <c r="F153" s="251" t="n">
        <f aca="false">$B153*C153</f>
        <v>577.32</v>
      </c>
      <c r="G153" s="252" t="n">
        <f aca="false">$B153*D153</f>
        <v>662.22</v>
      </c>
      <c r="H153" s="253" t="n">
        <f aca="false">$B153*E153</f>
        <v>747.12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5.1</v>
      </c>
      <c r="D154" s="250" t="n">
        <f aca="false">+$D$10</f>
        <v>5.85</v>
      </c>
      <c r="E154" s="235" t="n">
        <f aca="false">+$E$10</f>
        <v>6.6</v>
      </c>
      <c r="F154" s="251" t="n">
        <f aca="false">$B154*C154</f>
        <v>579.36</v>
      </c>
      <c r="G154" s="252" t="n">
        <f aca="false">$B154*D154</f>
        <v>664.56</v>
      </c>
      <c r="H154" s="253" t="n">
        <f aca="false">$B154*E154</f>
        <v>749.76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5.1</v>
      </c>
      <c r="D155" s="250" t="n">
        <f aca="false">+$D$10</f>
        <v>5.85</v>
      </c>
      <c r="E155" s="235" t="n">
        <f aca="false">+$E$10</f>
        <v>6.6</v>
      </c>
      <c r="F155" s="251" t="n">
        <f aca="false">$B155*C155</f>
        <v>581.4</v>
      </c>
      <c r="G155" s="252" t="n">
        <f aca="false">$B155*D155</f>
        <v>666.9</v>
      </c>
      <c r="H155" s="253" t="n">
        <f aca="false">$B155*E155</f>
        <v>752.4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5.1</v>
      </c>
      <c r="D156" s="250" t="n">
        <f aca="false">+$D$10</f>
        <v>5.85</v>
      </c>
      <c r="E156" s="235" t="n">
        <f aca="false">+$E$10</f>
        <v>6.6</v>
      </c>
      <c r="F156" s="251" t="n">
        <f aca="false">$B156*C156</f>
        <v>583.44</v>
      </c>
      <c r="G156" s="252" t="n">
        <f aca="false">$B156*D156</f>
        <v>669.24</v>
      </c>
      <c r="H156" s="253" t="n">
        <f aca="false">$B156*E156</f>
        <v>755.04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5.1</v>
      </c>
      <c r="D157" s="250" t="n">
        <f aca="false">+$D$10</f>
        <v>5.85</v>
      </c>
      <c r="E157" s="235" t="n">
        <f aca="false">+$E$10</f>
        <v>6.6</v>
      </c>
      <c r="F157" s="251" t="n">
        <f aca="false">$B157*C157</f>
        <v>585.48</v>
      </c>
      <c r="G157" s="252" t="n">
        <f aca="false">$B157*D157</f>
        <v>671.58</v>
      </c>
      <c r="H157" s="253" t="n">
        <f aca="false">$B157*E157</f>
        <v>757.68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5.1</v>
      </c>
      <c r="D158" s="250" t="n">
        <f aca="false">+$D$10</f>
        <v>5.85</v>
      </c>
      <c r="E158" s="235" t="n">
        <f aca="false">+$E$10</f>
        <v>6.6</v>
      </c>
      <c r="F158" s="251" t="n">
        <f aca="false">$B158*C158</f>
        <v>587.52</v>
      </c>
      <c r="G158" s="252" t="n">
        <f aca="false">$B158*D158</f>
        <v>673.92</v>
      </c>
      <c r="H158" s="253" t="n">
        <f aca="false">$B158*E158</f>
        <v>760.32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5.1</v>
      </c>
      <c r="D159" s="250" t="n">
        <f aca="false">+$D$10</f>
        <v>5.85</v>
      </c>
      <c r="E159" s="235" t="n">
        <f aca="false">+$E$10</f>
        <v>6.6</v>
      </c>
      <c r="F159" s="251" t="n">
        <f aca="false">$B159*C159</f>
        <v>589.56</v>
      </c>
      <c r="G159" s="252" t="n">
        <f aca="false">$B159*D159</f>
        <v>676.26</v>
      </c>
      <c r="H159" s="253" t="n">
        <f aca="false">$B159*E159</f>
        <v>762.96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5.1</v>
      </c>
      <c r="D160" s="250" t="n">
        <f aca="false">+$D$10</f>
        <v>5.85</v>
      </c>
      <c r="E160" s="235" t="n">
        <f aca="false">+$E$10</f>
        <v>6.6</v>
      </c>
      <c r="F160" s="251" t="n">
        <f aca="false">$B160*C160</f>
        <v>591.6</v>
      </c>
      <c r="G160" s="252" t="n">
        <f aca="false">$B160*D160</f>
        <v>678.6</v>
      </c>
      <c r="H160" s="253" t="n">
        <f aca="false">$B160*E160</f>
        <v>765.6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5.1</v>
      </c>
      <c r="D161" s="250" t="n">
        <f aca="false">+$D$10</f>
        <v>5.85</v>
      </c>
      <c r="E161" s="235" t="n">
        <f aca="false">+$E$10</f>
        <v>6.6</v>
      </c>
      <c r="F161" s="251" t="n">
        <f aca="false">$B161*C161</f>
        <v>593.64</v>
      </c>
      <c r="G161" s="252" t="n">
        <f aca="false">$B161*D161</f>
        <v>680.94</v>
      </c>
      <c r="H161" s="253" t="n">
        <f aca="false">$B161*E161</f>
        <v>768.24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5.1</v>
      </c>
      <c r="D162" s="250" t="n">
        <f aca="false">+$D$10</f>
        <v>5.85</v>
      </c>
      <c r="E162" s="235" t="n">
        <f aca="false">+$E$10</f>
        <v>6.6</v>
      </c>
      <c r="F162" s="251" t="n">
        <f aca="false">$B162*C162</f>
        <v>595.68</v>
      </c>
      <c r="G162" s="252" t="n">
        <f aca="false">$B162*D162</f>
        <v>683.28</v>
      </c>
      <c r="H162" s="253" t="n">
        <f aca="false">$B162*E162</f>
        <v>770.88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5.1</v>
      </c>
      <c r="D163" s="250" t="n">
        <f aca="false">+$D$10</f>
        <v>5.85</v>
      </c>
      <c r="E163" s="235" t="n">
        <f aca="false">+$E$10</f>
        <v>6.6</v>
      </c>
      <c r="F163" s="251" t="n">
        <f aca="false">$B163*C163</f>
        <v>597.72</v>
      </c>
      <c r="G163" s="252" t="n">
        <f aca="false">$B163*D163</f>
        <v>685.62</v>
      </c>
      <c r="H163" s="253" t="n">
        <f aca="false">$B163*E163</f>
        <v>773.52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5.1</v>
      </c>
      <c r="D164" s="250" t="n">
        <f aca="false">+$D$10</f>
        <v>5.85</v>
      </c>
      <c r="E164" s="235" t="n">
        <f aca="false">+$E$10</f>
        <v>6.6</v>
      </c>
      <c r="F164" s="251" t="n">
        <f aca="false">$B164*C164</f>
        <v>599.76</v>
      </c>
      <c r="G164" s="252" t="n">
        <f aca="false">$B164*D164</f>
        <v>687.96</v>
      </c>
      <c r="H164" s="253" t="n">
        <f aca="false">$B164*E164</f>
        <v>776.16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5.1</v>
      </c>
      <c r="D165" s="250" t="n">
        <f aca="false">+$D$10</f>
        <v>5.85</v>
      </c>
      <c r="E165" s="235" t="n">
        <f aca="false">+$E$10</f>
        <v>6.6</v>
      </c>
      <c r="F165" s="251" t="n">
        <f aca="false">$B165*C165</f>
        <v>601.8</v>
      </c>
      <c r="G165" s="252" t="n">
        <f aca="false">$B165*D165</f>
        <v>690.3</v>
      </c>
      <c r="H165" s="253" t="n">
        <f aca="false">$B165*E165</f>
        <v>778.8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5.1</v>
      </c>
      <c r="D166" s="250" t="n">
        <f aca="false">+$D$10</f>
        <v>5.85</v>
      </c>
      <c r="E166" s="235" t="n">
        <f aca="false">+$E$10</f>
        <v>6.6</v>
      </c>
      <c r="F166" s="251" t="n">
        <f aca="false">$B166*C166</f>
        <v>603.84</v>
      </c>
      <c r="G166" s="252" t="n">
        <f aca="false">$B166*D166</f>
        <v>692.64</v>
      </c>
      <c r="H166" s="253" t="n">
        <f aca="false">$B166*E166</f>
        <v>781.44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5.1</v>
      </c>
      <c r="D167" s="250" t="n">
        <f aca="false">+$D$10</f>
        <v>5.85</v>
      </c>
      <c r="E167" s="235" t="n">
        <f aca="false">+$E$10</f>
        <v>6.6</v>
      </c>
      <c r="F167" s="251" t="n">
        <f aca="false">$B167*C167</f>
        <v>605.88</v>
      </c>
      <c r="G167" s="252" t="n">
        <f aca="false">$B167*D167</f>
        <v>694.98</v>
      </c>
      <c r="H167" s="253" t="n">
        <f aca="false">$B167*E167</f>
        <v>784.08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5.1</v>
      </c>
      <c r="D168" s="250" t="n">
        <f aca="false">+$D$10</f>
        <v>5.85</v>
      </c>
      <c r="E168" s="235" t="n">
        <f aca="false">+$E$10</f>
        <v>6.6</v>
      </c>
      <c r="F168" s="251" t="n">
        <f aca="false">$B168*C168</f>
        <v>607.92</v>
      </c>
      <c r="G168" s="252" t="n">
        <f aca="false">$B168*D168</f>
        <v>697.32</v>
      </c>
      <c r="H168" s="253" t="n">
        <f aca="false">$B168*E168</f>
        <v>786.72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5.1</v>
      </c>
      <c r="D169" s="250" t="n">
        <f aca="false">+$D$10</f>
        <v>5.85</v>
      </c>
      <c r="E169" s="235" t="n">
        <f aca="false">+$E$10</f>
        <v>6.6</v>
      </c>
      <c r="F169" s="251" t="n">
        <f aca="false">$B169*C169</f>
        <v>609.96</v>
      </c>
      <c r="G169" s="252" t="n">
        <f aca="false">$B169*D169</f>
        <v>699.66</v>
      </c>
      <c r="H169" s="253" t="n">
        <f aca="false">$B169*E169</f>
        <v>789.36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5.1</v>
      </c>
      <c r="D170" s="250" t="n">
        <f aca="false">+$D$10</f>
        <v>5.85</v>
      </c>
      <c r="E170" s="235" t="n">
        <f aca="false">+$E$10</f>
        <v>6.6</v>
      </c>
      <c r="F170" s="251" t="n">
        <f aca="false">$B170*C170</f>
        <v>612</v>
      </c>
      <c r="G170" s="252" t="n">
        <f aca="false">$B170*D170</f>
        <v>702</v>
      </c>
      <c r="H170" s="253" t="n">
        <f aca="false">$B170*E170</f>
        <v>792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5.1</v>
      </c>
      <c r="D171" s="250" t="n">
        <f aca="false">+$D$10</f>
        <v>5.85</v>
      </c>
      <c r="E171" s="235" t="n">
        <f aca="false">+$E$10</f>
        <v>6.6</v>
      </c>
      <c r="F171" s="251" t="n">
        <f aca="false">$B171*C171</f>
        <v>614.04</v>
      </c>
      <c r="G171" s="252" t="n">
        <f aca="false">$B171*D171</f>
        <v>704.34</v>
      </c>
      <c r="H171" s="253" t="n">
        <f aca="false">$B171*E171</f>
        <v>794.64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5.1</v>
      </c>
      <c r="D172" s="250" t="n">
        <f aca="false">+$D$10</f>
        <v>5.85</v>
      </c>
      <c r="E172" s="235" t="n">
        <f aca="false">+$E$10</f>
        <v>6.6</v>
      </c>
      <c r="F172" s="251" t="n">
        <f aca="false">$B172*C172</f>
        <v>616.08</v>
      </c>
      <c r="G172" s="252" t="n">
        <f aca="false">$B172*D172</f>
        <v>706.68</v>
      </c>
      <c r="H172" s="253" t="n">
        <f aca="false">$B172*E172</f>
        <v>797.28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5.1</v>
      </c>
      <c r="D173" s="250" t="n">
        <f aca="false">+$D$10</f>
        <v>5.85</v>
      </c>
      <c r="E173" s="235" t="n">
        <f aca="false">+$E$10</f>
        <v>6.6</v>
      </c>
      <c r="F173" s="251" t="n">
        <f aca="false">$B173*C173</f>
        <v>618.12</v>
      </c>
      <c r="G173" s="252" t="n">
        <f aca="false">$B173*D173</f>
        <v>709.02</v>
      </c>
      <c r="H173" s="253" t="n">
        <f aca="false">$B173*E173</f>
        <v>799.92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5.1</v>
      </c>
      <c r="D174" s="250" t="n">
        <f aca="false">+$D$10</f>
        <v>5.85</v>
      </c>
      <c r="E174" s="235" t="n">
        <f aca="false">+$E$10</f>
        <v>6.6</v>
      </c>
      <c r="F174" s="251" t="n">
        <f aca="false">$B174*C174</f>
        <v>620.16</v>
      </c>
      <c r="G174" s="252" t="n">
        <f aca="false">$B174*D174</f>
        <v>711.36</v>
      </c>
      <c r="H174" s="253" t="n">
        <f aca="false">$B174*E174</f>
        <v>802.56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5.1</v>
      </c>
      <c r="D175" s="250" t="n">
        <f aca="false">+$D$10</f>
        <v>5.85</v>
      </c>
      <c r="E175" s="235" t="n">
        <f aca="false">+$E$10</f>
        <v>6.6</v>
      </c>
      <c r="F175" s="251" t="n">
        <f aca="false">$B175*C175</f>
        <v>622.2</v>
      </c>
      <c r="G175" s="252" t="n">
        <f aca="false">$B175*D175</f>
        <v>713.7</v>
      </c>
      <c r="H175" s="253" t="n">
        <f aca="false">$B175*E175</f>
        <v>805.2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5.1</v>
      </c>
      <c r="D176" s="250" t="n">
        <f aca="false">+$D$10</f>
        <v>5.85</v>
      </c>
      <c r="E176" s="235" t="n">
        <f aca="false">+$E$10</f>
        <v>6.6</v>
      </c>
      <c r="F176" s="251" t="n">
        <f aca="false">$B176*C176</f>
        <v>624.24</v>
      </c>
      <c r="G176" s="252" t="n">
        <f aca="false">$B176*D176</f>
        <v>716.04</v>
      </c>
      <c r="H176" s="253" t="n">
        <f aca="false">$B176*E176</f>
        <v>807.84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5.1</v>
      </c>
      <c r="D177" s="250" t="n">
        <f aca="false">+$D$10</f>
        <v>5.85</v>
      </c>
      <c r="E177" s="235" t="n">
        <f aca="false">+$E$10</f>
        <v>6.6</v>
      </c>
      <c r="F177" s="251" t="n">
        <f aca="false">$B177*C177</f>
        <v>626.28</v>
      </c>
      <c r="G177" s="252" t="n">
        <f aca="false">$B177*D177</f>
        <v>718.38</v>
      </c>
      <c r="H177" s="253" t="n">
        <f aca="false">$B177*E177</f>
        <v>810.48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5.1</v>
      </c>
      <c r="D178" s="250" t="n">
        <f aca="false">+$D$10</f>
        <v>5.85</v>
      </c>
      <c r="E178" s="235" t="n">
        <f aca="false">+$E$10</f>
        <v>6.6</v>
      </c>
      <c r="F178" s="251" t="n">
        <f aca="false">$B178*C178</f>
        <v>628.32</v>
      </c>
      <c r="G178" s="252" t="n">
        <f aca="false">$B178*D178</f>
        <v>720.72</v>
      </c>
      <c r="H178" s="253" t="n">
        <f aca="false">$B178*E178</f>
        <v>813.12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5.1</v>
      </c>
      <c r="D179" s="250" t="n">
        <f aca="false">+$D$10</f>
        <v>5.85</v>
      </c>
      <c r="E179" s="235" t="n">
        <f aca="false">+$E$10</f>
        <v>6.6</v>
      </c>
      <c r="F179" s="251" t="n">
        <f aca="false">$B179*C179</f>
        <v>630.36</v>
      </c>
      <c r="G179" s="252" t="n">
        <f aca="false">$B179*D179</f>
        <v>723.06</v>
      </c>
      <c r="H179" s="253" t="n">
        <f aca="false">$B179*E179</f>
        <v>815.76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5.1</v>
      </c>
      <c r="D180" s="250" t="n">
        <f aca="false">+$D$10</f>
        <v>5.85</v>
      </c>
      <c r="E180" s="235" t="n">
        <f aca="false">+$E$10</f>
        <v>6.6</v>
      </c>
      <c r="F180" s="251" t="n">
        <f aca="false">$B180*C180</f>
        <v>632.4</v>
      </c>
      <c r="G180" s="252" t="n">
        <f aca="false">$B180*D180</f>
        <v>725.4</v>
      </c>
      <c r="H180" s="253" t="n">
        <f aca="false">$B180*E180</f>
        <v>818.4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5.1</v>
      </c>
      <c r="D181" s="250" t="n">
        <f aca="false">+$D$10</f>
        <v>5.85</v>
      </c>
      <c r="E181" s="235" t="n">
        <f aca="false">+$E$10</f>
        <v>6.6</v>
      </c>
      <c r="F181" s="251" t="n">
        <f aca="false">$B181*C181</f>
        <v>634.44</v>
      </c>
      <c r="G181" s="252" t="n">
        <f aca="false">$B181*D181</f>
        <v>727.74</v>
      </c>
      <c r="H181" s="253" t="n">
        <f aca="false">$B181*E181</f>
        <v>821.04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5.1</v>
      </c>
      <c r="D182" s="250" t="n">
        <f aca="false">+$D$10</f>
        <v>5.85</v>
      </c>
      <c r="E182" s="235" t="n">
        <f aca="false">+$E$10</f>
        <v>6.6</v>
      </c>
      <c r="F182" s="251" t="n">
        <f aca="false">$B182*C182</f>
        <v>636.48</v>
      </c>
      <c r="G182" s="252" t="n">
        <f aca="false">$B182*D182</f>
        <v>730.08</v>
      </c>
      <c r="H182" s="253" t="n">
        <f aca="false">$B182*E182</f>
        <v>823.68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5.1</v>
      </c>
      <c r="D183" s="250" t="n">
        <f aca="false">+$D$10</f>
        <v>5.85</v>
      </c>
      <c r="E183" s="235" t="n">
        <f aca="false">+$E$10</f>
        <v>6.6</v>
      </c>
      <c r="F183" s="251" t="n">
        <f aca="false">$B183*C183</f>
        <v>638.52</v>
      </c>
      <c r="G183" s="252" t="n">
        <f aca="false">$B183*D183</f>
        <v>732.42</v>
      </c>
      <c r="H183" s="253" t="n">
        <f aca="false">$B183*E183</f>
        <v>826.32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5.1</v>
      </c>
      <c r="D184" s="250" t="n">
        <f aca="false">+$D$10</f>
        <v>5.85</v>
      </c>
      <c r="E184" s="235" t="n">
        <f aca="false">+$E$10</f>
        <v>6.6</v>
      </c>
      <c r="F184" s="251" t="n">
        <f aca="false">$B184*C184</f>
        <v>640.56</v>
      </c>
      <c r="G184" s="252" t="n">
        <f aca="false">$B184*D184</f>
        <v>734.76</v>
      </c>
      <c r="H184" s="253" t="n">
        <f aca="false">$B184*E184</f>
        <v>828.96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5.1</v>
      </c>
      <c r="D185" s="250" t="n">
        <f aca="false">+$D$10</f>
        <v>5.85</v>
      </c>
      <c r="E185" s="235" t="n">
        <f aca="false">+$E$10</f>
        <v>6.6</v>
      </c>
      <c r="F185" s="251" t="n">
        <f aca="false">$B185*C185</f>
        <v>642.6</v>
      </c>
      <c r="G185" s="252" t="n">
        <f aca="false">$B185*D185</f>
        <v>737.1</v>
      </c>
      <c r="H185" s="253" t="n">
        <f aca="false">$B185*E185</f>
        <v>831.6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5.1</v>
      </c>
      <c r="D186" s="250" t="n">
        <f aca="false">+$D$10</f>
        <v>5.85</v>
      </c>
      <c r="E186" s="235" t="n">
        <f aca="false">+$E$10</f>
        <v>6.6</v>
      </c>
      <c r="F186" s="251" t="n">
        <f aca="false">$B186*C186</f>
        <v>644.64</v>
      </c>
      <c r="G186" s="252" t="n">
        <f aca="false">$B186*D186</f>
        <v>739.44</v>
      </c>
      <c r="H186" s="253" t="n">
        <f aca="false">$B186*E186</f>
        <v>834.24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5.1</v>
      </c>
      <c r="D187" s="250" t="n">
        <f aca="false">+$D$10</f>
        <v>5.85</v>
      </c>
      <c r="E187" s="235" t="n">
        <f aca="false">+$E$10</f>
        <v>6.6</v>
      </c>
      <c r="F187" s="251" t="n">
        <f aca="false">$B187*C187</f>
        <v>646.68</v>
      </c>
      <c r="G187" s="252" t="n">
        <f aca="false">$B187*D187</f>
        <v>741.78</v>
      </c>
      <c r="H187" s="253" t="n">
        <f aca="false">$B187*E187</f>
        <v>836.88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5.1</v>
      </c>
      <c r="D188" s="250" t="n">
        <f aca="false">+$D$10</f>
        <v>5.85</v>
      </c>
      <c r="E188" s="235" t="n">
        <f aca="false">+$E$10</f>
        <v>6.6</v>
      </c>
      <c r="F188" s="251" t="n">
        <f aca="false">$B188*C188</f>
        <v>648.72</v>
      </c>
      <c r="G188" s="252" t="n">
        <f aca="false">$B188*D188</f>
        <v>744.12</v>
      </c>
      <c r="H188" s="253" t="n">
        <f aca="false">$B188*E188</f>
        <v>839.52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5.1</v>
      </c>
      <c r="D189" s="250" t="n">
        <f aca="false">+$D$10</f>
        <v>5.85</v>
      </c>
      <c r="E189" s="235" t="n">
        <f aca="false">+$E$10</f>
        <v>6.6</v>
      </c>
      <c r="F189" s="251" t="n">
        <f aca="false">$B189*C189</f>
        <v>650.76</v>
      </c>
      <c r="G189" s="252" t="n">
        <f aca="false">$B189*D189</f>
        <v>746.46</v>
      </c>
      <c r="H189" s="253" t="n">
        <f aca="false">$B189*E189</f>
        <v>842.16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5.1</v>
      </c>
      <c r="D190" s="250" t="n">
        <f aca="false">+$D$10</f>
        <v>5.85</v>
      </c>
      <c r="E190" s="235" t="n">
        <f aca="false">+$E$10</f>
        <v>6.6</v>
      </c>
      <c r="F190" s="251" t="n">
        <f aca="false">$B190*C190</f>
        <v>652.8</v>
      </c>
      <c r="G190" s="252" t="n">
        <f aca="false">$B190*D190</f>
        <v>748.8</v>
      </c>
      <c r="H190" s="253" t="n">
        <f aca="false">$B190*E190</f>
        <v>844.8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5.1</v>
      </c>
      <c r="D191" s="250" t="n">
        <f aca="false">+$D$10</f>
        <v>5.85</v>
      </c>
      <c r="E191" s="235" t="n">
        <f aca="false">+$E$10</f>
        <v>6.6</v>
      </c>
      <c r="F191" s="251" t="n">
        <f aca="false">$B191*C191</f>
        <v>654.84</v>
      </c>
      <c r="G191" s="252" t="n">
        <f aca="false">$B191*D191</f>
        <v>751.14</v>
      </c>
      <c r="H191" s="253" t="n">
        <f aca="false">$B191*E191</f>
        <v>847.44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5.1</v>
      </c>
      <c r="D192" s="250" t="n">
        <f aca="false">+$D$10</f>
        <v>5.85</v>
      </c>
      <c r="E192" s="235" t="n">
        <f aca="false">+$E$10</f>
        <v>6.6</v>
      </c>
      <c r="F192" s="251" t="n">
        <f aca="false">$B192*C192</f>
        <v>656.88</v>
      </c>
      <c r="G192" s="252" t="n">
        <f aca="false">$B192*D192</f>
        <v>753.48</v>
      </c>
      <c r="H192" s="253" t="n">
        <f aca="false">$B192*E192</f>
        <v>850.08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5.1</v>
      </c>
      <c r="D193" s="250" t="n">
        <f aca="false">+$D$10</f>
        <v>5.85</v>
      </c>
      <c r="E193" s="235" t="n">
        <f aca="false">+$E$10</f>
        <v>6.6</v>
      </c>
      <c r="F193" s="251" t="n">
        <f aca="false">$B193*C193</f>
        <v>658.92</v>
      </c>
      <c r="G193" s="252" t="n">
        <f aca="false">$B193*D193</f>
        <v>755.82</v>
      </c>
      <c r="H193" s="253" t="n">
        <f aca="false">$B193*E193</f>
        <v>852.72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5.1</v>
      </c>
      <c r="D194" s="250" t="n">
        <f aca="false">+$D$10</f>
        <v>5.85</v>
      </c>
      <c r="E194" s="235" t="n">
        <f aca="false">+$E$10</f>
        <v>6.6</v>
      </c>
      <c r="F194" s="251" t="n">
        <f aca="false">$B194*C194</f>
        <v>660.96</v>
      </c>
      <c r="G194" s="252" t="n">
        <f aca="false">$B194*D194</f>
        <v>758.16</v>
      </c>
      <c r="H194" s="253" t="n">
        <f aca="false">$B194*E194</f>
        <v>855.36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5.1</v>
      </c>
      <c r="D195" s="250" t="n">
        <f aca="false">+$D$10</f>
        <v>5.85</v>
      </c>
      <c r="E195" s="235" t="n">
        <f aca="false">+$E$10</f>
        <v>6.6</v>
      </c>
      <c r="F195" s="251" t="n">
        <f aca="false">$B195*C195</f>
        <v>663</v>
      </c>
      <c r="G195" s="252" t="n">
        <f aca="false">$B195*D195</f>
        <v>760.5</v>
      </c>
      <c r="H195" s="253" t="n">
        <f aca="false">$B195*E195</f>
        <v>858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5.1</v>
      </c>
      <c r="D196" s="250" t="n">
        <f aca="false">+$D$10</f>
        <v>5.85</v>
      </c>
      <c r="E196" s="235" t="n">
        <f aca="false">+$E$10</f>
        <v>6.6</v>
      </c>
      <c r="F196" s="251" t="n">
        <f aca="false">$B196*C196</f>
        <v>665.04</v>
      </c>
      <c r="G196" s="252" t="n">
        <f aca="false">$B196*D196</f>
        <v>762.84</v>
      </c>
      <c r="H196" s="253" t="n">
        <f aca="false">$B196*E196</f>
        <v>860.64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5.1</v>
      </c>
      <c r="D197" s="250" t="n">
        <f aca="false">+$D$10</f>
        <v>5.85</v>
      </c>
      <c r="E197" s="235" t="n">
        <f aca="false">+$E$10</f>
        <v>6.6</v>
      </c>
      <c r="F197" s="251" t="n">
        <f aca="false">$B197*C197</f>
        <v>667.08</v>
      </c>
      <c r="G197" s="252" t="n">
        <f aca="false">$B197*D197</f>
        <v>765.18</v>
      </c>
      <c r="H197" s="253" t="n">
        <f aca="false">$B197*E197</f>
        <v>863.28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5.1</v>
      </c>
      <c r="D198" s="250" t="n">
        <f aca="false">+$D$10</f>
        <v>5.85</v>
      </c>
      <c r="E198" s="235" t="n">
        <f aca="false">+$E$10</f>
        <v>6.6</v>
      </c>
      <c r="F198" s="251" t="n">
        <f aca="false">$B198*C198</f>
        <v>669.12</v>
      </c>
      <c r="G198" s="252" t="n">
        <f aca="false">$B198*D198</f>
        <v>767.52</v>
      </c>
      <c r="H198" s="253" t="n">
        <f aca="false">$B198*E198</f>
        <v>865.92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5.1</v>
      </c>
      <c r="D199" s="250" t="n">
        <f aca="false">+$D$10</f>
        <v>5.85</v>
      </c>
      <c r="E199" s="235" t="n">
        <f aca="false">+$E$10</f>
        <v>6.6</v>
      </c>
      <c r="F199" s="251" t="n">
        <f aca="false">$B199*C199</f>
        <v>671.16</v>
      </c>
      <c r="G199" s="252" t="n">
        <f aca="false">$B199*D199</f>
        <v>769.86</v>
      </c>
      <c r="H199" s="253" t="n">
        <f aca="false">$B199*E199</f>
        <v>868.56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5.1</v>
      </c>
      <c r="D200" s="250" t="n">
        <f aca="false">+$D$10</f>
        <v>5.85</v>
      </c>
      <c r="E200" s="235" t="n">
        <f aca="false">+$E$10</f>
        <v>6.6</v>
      </c>
      <c r="F200" s="251" t="n">
        <f aca="false">$B200*C200</f>
        <v>673.2</v>
      </c>
      <c r="G200" s="252" t="n">
        <f aca="false">$B200*D200</f>
        <v>772.2</v>
      </c>
      <c r="H200" s="253" t="n">
        <f aca="false">$B200*E200</f>
        <v>871.2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5.1</v>
      </c>
      <c r="D201" s="250" t="n">
        <f aca="false">+$D$10</f>
        <v>5.85</v>
      </c>
      <c r="E201" s="235" t="n">
        <f aca="false">+$E$10</f>
        <v>6.6</v>
      </c>
      <c r="F201" s="251" t="n">
        <f aca="false">$B201*C201</f>
        <v>675.24</v>
      </c>
      <c r="G201" s="252" t="n">
        <f aca="false">$B201*D201</f>
        <v>774.54</v>
      </c>
      <c r="H201" s="253" t="n">
        <f aca="false">$B201*E201</f>
        <v>873.84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5.1</v>
      </c>
      <c r="D202" s="250" t="n">
        <f aca="false">+$D$10</f>
        <v>5.85</v>
      </c>
      <c r="E202" s="235" t="n">
        <f aca="false">+$E$10</f>
        <v>6.6</v>
      </c>
      <c r="F202" s="251" t="n">
        <f aca="false">$B202*C202</f>
        <v>677.28</v>
      </c>
      <c r="G202" s="252" t="n">
        <f aca="false">$B202*D202</f>
        <v>776.88</v>
      </c>
      <c r="H202" s="253" t="n">
        <f aca="false">$B202*E202</f>
        <v>876.48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5.1</v>
      </c>
      <c r="D203" s="250" t="n">
        <f aca="false">+$D$10</f>
        <v>5.85</v>
      </c>
      <c r="E203" s="235" t="n">
        <f aca="false">+$E$10</f>
        <v>6.6</v>
      </c>
      <c r="F203" s="251" t="n">
        <f aca="false">$B203*C203</f>
        <v>679.32</v>
      </c>
      <c r="G203" s="252" t="n">
        <f aca="false">$B203*D203</f>
        <v>779.22</v>
      </c>
      <c r="H203" s="253" t="n">
        <f aca="false">$B203*E203</f>
        <v>879.12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5.1</v>
      </c>
      <c r="D204" s="250" t="n">
        <f aca="false">+$D$10</f>
        <v>5.85</v>
      </c>
      <c r="E204" s="235" t="n">
        <f aca="false">+$E$10</f>
        <v>6.6</v>
      </c>
      <c r="F204" s="251" t="n">
        <f aca="false">$B204*C204</f>
        <v>681.36</v>
      </c>
      <c r="G204" s="252" t="n">
        <f aca="false">$B204*D204</f>
        <v>781.56</v>
      </c>
      <c r="H204" s="253" t="n">
        <f aca="false">$B204*E204</f>
        <v>881.76</v>
      </c>
    </row>
    <row r="205" customFormat="false" ht="13.8" hidden="false" customHeight="false" outlineLevel="0" collapsed="false">
      <c r="A205" s="3" t="n">
        <v>200</v>
      </c>
      <c r="B205" s="287" t="n">
        <f aca="false">90+(A205-90)*$E$8</f>
        <v>134</v>
      </c>
      <c r="C205" s="267" t="n">
        <f aca="false">+$C$10</f>
        <v>5.1</v>
      </c>
      <c r="D205" s="267" t="n">
        <f aca="false">+$D$10</f>
        <v>5.85</v>
      </c>
      <c r="E205" s="268" t="n">
        <f aca="false">+$E$10</f>
        <v>6.6</v>
      </c>
      <c r="F205" s="269" t="n">
        <f aca="false">$B205*C205</f>
        <v>683.4</v>
      </c>
      <c r="G205" s="270" t="n">
        <f aca="false">$B205*D205</f>
        <v>783.9</v>
      </c>
      <c r="H205" s="271" t="n">
        <f aca="false">$B205*E205</f>
        <v>884.4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4" min="2" style="0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273"/>
      <c r="D1" s="273"/>
      <c r="E1" s="199"/>
      <c r="F1" s="200"/>
      <c r="G1" s="201"/>
      <c r="H1" s="202"/>
      <c r="I1" s="203"/>
      <c r="J1" s="203"/>
      <c r="K1" s="203"/>
    </row>
    <row r="2" customFormat="false" ht="19.7" hidden="false" customHeight="false" outlineLevel="0" collapsed="false">
      <c r="A2" s="204"/>
      <c r="B2" s="205"/>
      <c r="C2" s="209"/>
      <c r="D2" s="209"/>
      <c r="E2" s="207"/>
      <c r="F2" s="208"/>
      <c r="G2" s="209"/>
      <c r="H2" s="210"/>
      <c r="I2" s="203"/>
      <c r="J2" s="203"/>
      <c r="K2" s="203"/>
    </row>
    <row r="3" customFormat="false" ht="19.7" hidden="false" customHeight="false" outlineLevel="0" collapsed="false">
      <c r="A3" s="204"/>
      <c r="B3" s="211"/>
      <c r="C3" s="213"/>
      <c r="D3" s="213"/>
      <c r="E3" s="212"/>
      <c r="F3" s="209"/>
      <c r="G3" s="213"/>
      <c r="H3" s="214"/>
      <c r="I3" s="203"/>
      <c r="J3" s="203"/>
      <c r="K3" s="203"/>
    </row>
    <row r="4" customFormat="false" ht="13.8" hidden="false" customHeight="false" outlineLevel="0" collapsed="false">
      <c r="A4" s="215"/>
      <c r="B4" s="216" t="s">
        <v>177</v>
      </c>
      <c r="C4" s="262"/>
      <c r="D4" s="262"/>
      <c r="E4" s="218"/>
      <c r="F4" s="219"/>
      <c r="G4" s="87"/>
      <c r="H4" s="220"/>
      <c r="I4" s="221"/>
      <c r="J4" s="221"/>
      <c r="K4" s="221"/>
    </row>
    <row r="5" customFormat="false" ht="13.8" hidden="false" customHeight="false" outlineLevel="0" collapsed="false">
      <c r="A5" s="215"/>
      <c r="B5" s="216" t="s">
        <v>178</v>
      </c>
      <c r="C5" s="262"/>
      <c r="D5" s="262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55"/>
      <c r="D6" s="255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55"/>
      <c r="D7" s="255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24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80"/>
      <c r="D9" s="280"/>
      <c r="E9" s="231" t="n">
        <v>5</v>
      </c>
      <c r="F9" s="231" t="str">
        <f aca="false">IF(E9&gt;0,VLOOKUP(E9,Tabella!B2:I14,8),0)</f>
        <v>5 PERIFERICA ESTERNA E FRAZIONI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4.675</v>
      </c>
      <c r="D10" s="230" t="n">
        <f aca="false">IF(E9&gt;0,VLOOKUP(E9,Tabella!B2:H14,5),0)</f>
        <v>5.5</v>
      </c>
      <c r="E10" s="233" t="n">
        <f aca="false">IF(E9&gt;0,VLOOKUP(E9,Tabella!B2:H14,7),0)</f>
        <v>6.325</v>
      </c>
      <c r="F10" s="231" t="s">
        <v>208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35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35" t="s">
        <v>193</v>
      </c>
      <c r="E12" s="218" t="s">
        <v>194</v>
      </c>
      <c r="F12" s="239" t="s">
        <v>195</v>
      </c>
      <c r="G12" s="239" t="s">
        <v>196</v>
      </c>
      <c r="H12" s="258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f aca="false">A13*(55+$E$7-A13)/55+A13</f>
        <v>37.8</v>
      </c>
      <c r="C13" s="244" t="n">
        <f aca="false">+$C$10</f>
        <v>4.675</v>
      </c>
      <c r="D13" s="244" t="n">
        <f aca="false">+$D$10</f>
        <v>5.5</v>
      </c>
      <c r="E13" s="245" t="n">
        <f aca="false">+$E$10</f>
        <v>6.325</v>
      </c>
      <c r="F13" s="246" t="n">
        <f aca="false">$B13*C13</f>
        <v>176.715</v>
      </c>
      <c r="G13" s="247" t="n">
        <f aca="false">$B13*D13</f>
        <v>207.9</v>
      </c>
      <c r="H13" s="248" t="n">
        <f aca="false">$B13*E13</f>
        <v>239.085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4.675</v>
      </c>
      <c r="D14" s="244" t="n">
        <f aca="false">+$D$10</f>
        <v>5.5</v>
      </c>
      <c r="E14" s="245" t="n">
        <f aca="false">+$E$10</f>
        <v>6.325</v>
      </c>
      <c r="F14" s="246" t="n">
        <f aca="false">$B14*C14</f>
        <v>183.26</v>
      </c>
      <c r="G14" s="247" t="n">
        <f aca="false">$B14*D14</f>
        <v>215.6</v>
      </c>
      <c r="H14" s="248" t="n">
        <f aca="false">$B14*E14</f>
        <v>247.94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4.675</v>
      </c>
      <c r="D15" s="244" t="n">
        <f aca="false">+$D$10</f>
        <v>5.5</v>
      </c>
      <c r="E15" s="245" t="n">
        <f aca="false">+$E$10</f>
        <v>6.325</v>
      </c>
      <c r="F15" s="246" t="n">
        <f aca="false">$B15*C15</f>
        <v>189.635</v>
      </c>
      <c r="G15" s="247" t="n">
        <f aca="false">$B15*D15</f>
        <v>223.1</v>
      </c>
      <c r="H15" s="248" t="n">
        <f aca="false">$B15*E15</f>
        <v>256.565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4.675</v>
      </c>
      <c r="D16" s="244" t="n">
        <f aca="false">+$D$10</f>
        <v>5.5</v>
      </c>
      <c r="E16" s="245" t="n">
        <f aca="false">+$E$10</f>
        <v>6.325</v>
      </c>
      <c r="F16" s="246" t="n">
        <f aca="false">$B16*C16</f>
        <v>195.84</v>
      </c>
      <c r="G16" s="247" t="n">
        <f aca="false">$B16*D16</f>
        <v>230.4</v>
      </c>
      <c r="H16" s="248" t="n">
        <f aca="false">$B16*E16</f>
        <v>264.96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4.675</v>
      </c>
      <c r="D17" s="244" t="n">
        <f aca="false">+$D$10</f>
        <v>5.5</v>
      </c>
      <c r="E17" s="245" t="n">
        <f aca="false">+$E$10</f>
        <v>6.325</v>
      </c>
      <c r="F17" s="246" t="n">
        <f aca="false">$B17*C17</f>
        <v>201.875</v>
      </c>
      <c r="G17" s="247" t="n">
        <f aca="false">$B17*D17</f>
        <v>237.5</v>
      </c>
      <c r="H17" s="248" t="n">
        <f aca="false">$B17*E17</f>
        <v>273.125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4.675</v>
      </c>
      <c r="D18" s="244" t="n">
        <f aca="false">+$D$10</f>
        <v>5.5</v>
      </c>
      <c r="E18" s="245" t="n">
        <f aca="false">+$E$10</f>
        <v>6.325</v>
      </c>
      <c r="F18" s="246" t="n">
        <f aca="false">$B18*C18</f>
        <v>207.74</v>
      </c>
      <c r="G18" s="247" t="n">
        <f aca="false">$B18*D18</f>
        <v>244.4</v>
      </c>
      <c r="H18" s="248" t="n">
        <f aca="false">$B18*E18</f>
        <v>281.06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4.675</v>
      </c>
      <c r="D19" s="244" t="n">
        <f aca="false">+$D$10</f>
        <v>5.5</v>
      </c>
      <c r="E19" s="245" t="n">
        <f aca="false">+$E$10</f>
        <v>6.325</v>
      </c>
      <c r="F19" s="246" t="n">
        <f aca="false">$B19*C19</f>
        <v>213.435</v>
      </c>
      <c r="G19" s="247" t="n">
        <f aca="false">$B19*D19</f>
        <v>251.1</v>
      </c>
      <c r="H19" s="248" t="n">
        <f aca="false">$B19*E19</f>
        <v>288.765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4.675</v>
      </c>
      <c r="D20" s="244" t="n">
        <f aca="false">+$D$10</f>
        <v>5.5</v>
      </c>
      <c r="E20" s="245" t="n">
        <f aca="false">+$E$10</f>
        <v>6.325</v>
      </c>
      <c r="F20" s="246" t="n">
        <f aca="false">$B20*C20</f>
        <v>218.96</v>
      </c>
      <c r="G20" s="247" t="n">
        <f aca="false">$B20*D20</f>
        <v>257.6</v>
      </c>
      <c r="H20" s="248" t="n">
        <f aca="false">$B20*E20</f>
        <v>296.24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4.675</v>
      </c>
      <c r="D21" s="244" t="n">
        <f aca="false">+$D$10</f>
        <v>5.5</v>
      </c>
      <c r="E21" s="245" t="n">
        <f aca="false">+$E$10</f>
        <v>6.325</v>
      </c>
      <c r="F21" s="246" t="n">
        <f aca="false">$B21*C21</f>
        <v>224.315</v>
      </c>
      <c r="G21" s="247" t="n">
        <f aca="false">$B21*D21</f>
        <v>263.9</v>
      </c>
      <c r="H21" s="248" t="n">
        <f aca="false">$B21*E21</f>
        <v>303.485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4.675</v>
      </c>
      <c r="D22" s="250" t="n">
        <f aca="false">+$D$10</f>
        <v>5.5</v>
      </c>
      <c r="E22" s="235" t="n">
        <f aca="false">+$E$10</f>
        <v>6.325</v>
      </c>
      <c r="F22" s="251" t="n">
        <f aca="false">$B22*C22</f>
        <v>229.5</v>
      </c>
      <c r="G22" s="252" t="n">
        <f aca="false">$B22*D22</f>
        <v>270</v>
      </c>
      <c r="H22" s="253" t="n">
        <f aca="false">$B22*E22</f>
        <v>310.5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4.675</v>
      </c>
      <c r="D23" s="250" t="n">
        <f aca="false">+$D$10</f>
        <v>5.5</v>
      </c>
      <c r="E23" s="235" t="n">
        <f aca="false">+$E$10</f>
        <v>6.325</v>
      </c>
      <c r="F23" s="251" t="n">
        <f aca="false">$B23*C23</f>
        <v>234.515</v>
      </c>
      <c r="G23" s="252" t="n">
        <f aca="false">$B23*D23</f>
        <v>275.9</v>
      </c>
      <c r="H23" s="253" t="n">
        <f aca="false">$B23*E23</f>
        <v>317.285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4.675</v>
      </c>
      <c r="D24" s="250" t="n">
        <f aca="false">+$D$10</f>
        <v>5.5</v>
      </c>
      <c r="E24" s="235" t="n">
        <f aca="false">+$E$10</f>
        <v>6.325</v>
      </c>
      <c r="F24" s="251" t="n">
        <f aca="false">$B24*C24</f>
        <v>239.36</v>
      </c>
      <c r="G24" s="252" t="n">
        <f aca="false">$B24*D24</f>
        <v>281.6</v>
      </c>
      <c r="H24" s="253" t="n">
        <f aca="false">$B24*E24</f>
        <v>323.84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4.675</v>
      </c>
      <c r="D25" s="250" t="n">
        <f aca="false">+$D$10</f>
        <v>5.5</v>
      </c>
      <c r="E25" s="235" t="n">
        <f aca="false">+$E$10</f>
        <v>6.325</v>
      </c>
      <c r="F25" s="251" t="n">
        <f aca="false">$B25*C25</f>
        <v>244.035</v>
      </c>
      <c r="G25" s="252" t="n">
        <f aca="false">$B25*D25</f>
        <v>287.1</v>
      </c>
      <c r="H25" s="253" t="n">
        <f aca="false">$B25*E25</f>
        <v>330.165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4.675</v>
      </c>
      <c r="D26" s="250" t="n">
        <f aca="false">+$D$10</f>
        <v>5.5</v>
      </c>
      <c r="E26" s="235" t="n">
        <f aca="false">+$E$10</f>
        <v>6.325</v>
      </c>
      <c r="F26" s="251" t="n">
        <f aca="false">$B26*C26</f>
        <v>248.54</v>
      </c>
      <c r="G26" s="252" t="n">
        <f aca="false">$B26*D26</f>
        <v>292.4</v>
      </c>
      <c r="H26" s="253" t="n">
        <f aca="false">$B26*E26</f>
        <v>336.26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4.675</v>
      </c>
      <c r="D27" s="250" t="n">
        <f aca="false">+$D$10</f>
        <v>5.5</v>
      </c>
      <c r="E27" s="235" t="n">
        <f aca="false">+$E$10</f>
        <v>6.325</v>
      </c>
      <c r="F27" s="251" t="n">
        <f aca="false">$B27*C27</f>
        <v>252.875</v>
      </c>
      <c r="G27" s="252" t="n">
        <f aca="false">$B27*D27</f>
        <v>297.5</v>
      </c>
      <c r="H27" s="253" t="n">
        <f aca="false">$B27*E27</f>
        <v>342.125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4.675</v>
      </c>
      <c r="D28" s="250" t="n">
        <f aca="false">+$D$10</f>
        <v>5.5</v>
      </c>
      <c r="E28" s="235" t="n">
        <f aca="false">+$E$10</f>
        <v>6.325</v>
      </c>
      <c r="F28" s="251" t="n">
        <f aca="false">$B28*C28</f>
        <v>257.04</v>
      </c>
      <c r="G28" s="252" t="n">
        <f aca="false">$B28*D28</f>
        <v>302.4</v>
      </c>
      <c r="H28" s="253" t="n">
        <f aca="false">$B28*E28</f>
        <v>347.76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4.675</v>
      </c>
      <c r="D29" s="250" t="n">
        <f aca="false">+$D$10</f>
        <v>5.5</v>
      </c>
      <c r="E29" s="235" t="n">
        <f aca="false">+$E$10</f>
        <v>6.325</v>
      </c>
      <c r="F29" s="251" t="n">
        <f aca="false">$B29*C29</f>
        <v>261.035</v>
      </c>
      <c r="G29" s="252" t="n">
        <f aca="false">$B29*D29</f>
        <v>307.1</v>
      </c>
      <c r="H29" s="253" t="n">
        <f aca="false">$B29*E29</f>
        <v>353.165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4.675</v>
      </c>
      <c r="D30" s="250" t="n">
        <f aca="false">+$D$10</f>
        <v>5.5</v>
      </c>
      <c r="E30" s="235" t="n">
        <f aca="false">+$E$10</f>
        <v>6.325</v>
      </c>
      <c r="F30" s="251" t="n">
        <f aca="false">$B30*C30</f>
        <v>264.86</v>
      </c>
      <c r="G30" s="252" t="n">
        <f aca="false">$B30*D30</f>
        <v>311.6</v>
      </c>
      <c r="H30" s="253" t="n">
        <f aca="false">$B30*E30</f>
        <v>358.34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4.675</v>
      </c>
      <c r="D31" s="250" t="n">
        <f aca="false">+$D$10</f>
        <v>5.5</v>
      </c>
      <c r="E31" s="235" t="n">
        <f aca="false">+$E$10</f>
        <v>6.325</v>
      </c>
      <c r="F31" s="251" t="n">
        <f aca="false">$B31*C31</f>
        <v>268.515</v>
      </c>
      <c r="G31" s="252" t="n">
        <f aca="false">$B31*D31</f>
        <v>315.9</v>
      </c>
      <c r="H31" s="253" t="n">
        <f aca="false">$B31*E31</f>
        <v>363.285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4.675</v>
      </c>
      <c r="D32" s="250" t="n">
        <f aca="false">+$D$10</f>
        <v>5.5</v>
      </c>
      <c r="E32" s="235" t="n">
        <f aca="false">+$E$10</f>
        <v>6.325</v>
      </c>
      <c r="F32" s="251" t="n">
        <f aca="false">$B32*C32</f>
        <v>272</v>
      </c>
      <c r="G32" s="252" t="n">
        <f aca="false">$B32*D32</f>
        <v>320</v>
      </c>
      <c r="H32" s="253" t="n">
        <f aca="false">$B32*E32</f>
        <v>368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4.675</v>
      </c>
      <c r="D33" s="250" t="n">
        <f aca="false">+$D$10</f>
        <v>5.5</v>
      </c>
      <c r="E33" s="235" t="n">
        <f aca="false">+$E$10</f>
        <v>6.325</v>
      </c>
      <c r="F33" s="251" t="n">
        <f aca="false">$B33*C33</f>
        <v>275.315</v>
      </c>
      <c r="G33" s="252" t="n">
        <f aca="false">$B33*D33</f>
        <v>323.9</v>
      </c>
      <c r="H33" s="253" t="n">
        <f aca="false">$B33*E33</f>
        <v>372.485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4.675</v>
      </c>
      <c r="D34" s="250" t="n">
        <f aca="false">+$D$10</f>
        <v>5.5</v>
      </c>
      <c r="E34" s="235" t="n">
        <f aca="false">+$E$10</f>
        <v>6.325</v>
      </c>
      <c r="F34" s="251" t="n">
        <f aca="false">$B34*C34</f>
        <v>278.46</v>
      </c>
      <c r="G34" s="252" t="n">
        <f aca="false">$B34*D34</f>
        <v>327.6</v>
      </c>
      <c r="H34" s="253" t="n">
        <f aca="false">$B34*E34</f>
        <v>376.74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4.675</v>
      </c>
      <c r="D35" s="250" t="n">
        <f aca="false">+$D$10</f>
        <v>5.5</v>
      </c>
      <c r="E35" s="235" t="n">
        <f aca="false">+$E$10</f>
        <v>6.325</v>
      </c>
      <c r="F35" s="251" t="n">
        <f aca="false">$B35*C35</f>
        <v>281.435</v>
      </c>
      <c r="G35" s="252" t="n">
        <f aca="false">$B35*D35</f>
        <v>331.1</v>
      </c>
      <c r="H35" s="253" t="n">
        <f aca="false">$B35*E35</f>
        <v>380.765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4.675</v>
      </c>
      <c r="D36" s="250" t="n">
        <f aca="false">+$D$10</f>
        <v>5.5</v>
      </c>
      <c r="E36" s="235" t="n">
        <f aca="false">+$E$10</f>
        <v>6.325</v>
      </c>
      <c r="F36" s="251" t="n">
        <f aca="false">$B36*C36</f>
        <v>284.24</v>
      </c>
      <c r="G36" s="252" t="n">
        <f aca="false">$B36*D36</f>
        <v>334.4</v>
      </c>
      <c r="H36" s="253" t="n">
        <f aca="false">$B36*E36</f>
        <v>384.56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4.675</v>
      </c>
      <c r="D37" s="250" t="n">
        <f aca="false">+$D$10</f>
        <v>5.5</v>
      </c>
      <c r="E37" s="235" t="n">
        <f aca="false">+$E$10</f>
        <v>6.325</v>
      </c>
      <c r="F37" s="251" t="n">
        <f aca="false">$B37*C37</f>
        <v>286.875</v>
      </c>
      <c r="G37" s="252" t="n">
        <f aca="false">$B37*D37</f>
        <v>337.5</v>
      </c>
      <c r="H37" s="253" t="n">
        <f aca="false">$B37*E37</f>
        <v>388.125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4.675</v>
      </c>
      <c r="D38" s="250" t="n">
        <f aca="false">+$D$10</f>
        <v>5.5</v>
      </c>
      <c r="E38" s="235" t="n">
        <f aca="false">+$E$10</f>
        <v>6.325</v>
      </c>
      <c r="F38" s="251" t="n">
        <f aca="false">$B38*C38</f>
        <v>289.34</v>
      </c>
      <c r="G38" s="252" t="n">
        <f aca="false">$B38*D38</f>
        <v>340.4</v>
      </c>
      <c r="H38" s="253" t="n">
        <f aca="false">$B38*E38</f>
        <v>391.46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4.675</v>
      </c>
      <c r="D39" s="250" t="n">
        <f aca="false">+$D$10</f>
        <v>5.5</v>
      </c>
      <c r="E39" s="235" t="n">
        <f aca="false">+$E$10</f>
        <v>6.325</v>
      </c>
      <c r="F39" s="251" t="n">
        <f aca="false">$B39*C39</f>
        <v>291.635</v>
      </c>
      <c r="G39" s="252" t="n">
        <f aca="false">$B39*D39</f>
        <v>343.1</v>
      </c>
      <c r="H39" s="253" t="n">
        <f aca="false">$B39*E39</f>
        <v>394.565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4.675</v>
      </c>
      <c r="D40" s="250" t="n">
        <f aca="false">+$D$10</f>
        <v>5.5</v>
      </c>
      <c r="E40" s="235" t="n">
        <f aca="false">+$E$10</f>
        <v>6.325</v>
      </c>
      <c r="F40" s="251" t="n">
        <f aca="false">$B40*C40</f>
        <v>293.76</v>
      </c>
      <c r="G40" s="252" t="n">
        <f aca="false">$B40*D40</f>
        <v>345.6</v>
      </c>
      <c r="H40" s="253" t="n">
        <f aca="false">$B40*E40</f>
        <v>397.44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4.675</v>
      </c>
      <c r="D41" s="250" t="n">
        <f aca="false">+$D$10</f>
        <v>5.5</v>
      </c>
      <c r="E41" s="235" t="n">
        <f aca="false">+$E$10</f>
        <v>6.325</v>
      </c>
      <c r="F41" s="251" t="n">
        <f aca="false">$B41*C41</f>
        <v>295.715</v>
      </c>
      <c r="G41" s="252" t="n">
        <f aca="false">$B41*D41</f>
        <v>347.9</v>
      </c>
      <c r="H41" s="253" t="n">
        <f aca="false">$B41*E41</f>
        <v>400.085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4.675</v>
      </c>
      <c r="D42" s="250" t="n">
        <f aca="false">+$D$10</f>
        <v>5.5</v>
      </c>
      <c r="E42" s="235" t="n">
        <f aca="false">+$E$10</f>
        <v>6.325</v>
      </c>
      <c r="F42" s="251" t="n">
        <f aca="false">$B42*C42</f>
        <v>297.5</v>
      </c>
      <c r="G42" s="252" t="n">
        <f aca="false">$B42*D42</f>
        <v>350</v>
      </c>
      <c r="H42" s="253" t="n">
        <f aca="false">$B42*E42</f>
        <v>402.5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4.675</v>
      </c>
      <c r="D43" s="250" t="n">
        <f aca="false">+$D$10</f>
        <v>5.5</v>
      </c>
      <c r="E43" s="235" t="n">
        <f aca="false">+$E$10</f>
        <v>6.325</v>
      </c>
      <c r="F43" s="251" t="n">
        <f aca="false">$B43*C43</f>
        <v>299.115</v>
      </c>
      <c r="G43" s="252" t="n">
        <f aca="false">$B43*D43</f>
        <v>351.9</v>
      </c>
      <c r="H43" s="253" t="n">
        <f aca="false">$B43*E43</f>
        <v>404.685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4.675</v>
      </c>
      <c r="D44" s="250" t="n">
        <f aca="false">+$D$10</f>
        <v>5.5</v>
      </c>
      <c r="E44" s="235" t="n">
        <f aca="false">+$E$10</f>
        <v>6.325</v>
      </c>
      <c r="F44" s="251" t="n">
        <f aca="false">$B44*C44</f>
        <v>300.56</v>
      </c>
      <c r="G44" s="252" t="n">
        <f aca="false">$B44*D44</f>
        <v>353.6</v>
      </c>
      <c r="H44" s="253" t="n">
        <f aca="false">$B44*E44</f>
        <v>406.64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4.675</v>
      </c>
      <c r="D45" s="250" t="n">
        <f aca="false">+$D$10</f>
        <v>5.5</v>
      </c>
      <c r="E45" s="235" t="n">
        <f aca="false">+$E$10</f>
        <v>6.325</v>
      </c>
      <c r="F45" s="251" t="n">
        <f aca="false">$B45*C45</f>
        <v>301.835</v>
      </c>
      <c r="G45" s="252" t="n">
        <f aca="false">$B45*D45</f>
        <v>355.1</v>
      </c>
      <c r="H45" s="253" t="n">
        <f aca="false">$B45*E45</f>
        <v>408.365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4.675</v>
      </c>
      <c r="D46" s="250" t="n">
        <f aca="false">+$D$10</f>
        <v>5.5</v>
      </c>
      <c r="E46" s="235" t="n">
        <f aca="false">+$E$10</f>
        <v>6.325</v>
      </c>
      <c r="F46" s="251" t="n">
        <f aca="false">$B46*C46</f>
        <v>302.94</v>
      </c>
      <c r="G46" s="252" t="n">
        <f aca="false">$B46*D46</f>
        <v>356.4</v>
      </c>
      <c r="H46" s="253" t="n">
        <f aca="false">$B46*E46</f>
        <v>409.86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4.675</v>
      </c>
      <c r="D47" s="250" t="n">
        <f aca="false">+$D$10</f>
        <v>5.5</v>
      </c>
      <c r="E47" s="235" t="n">
        <f aca="false">+$E$10</f>
        <v>6.325</v>
      </c>
      <c r="F47" s="251" t="n">
        <f aca="false">$B47*C47</f>
        <v>303.875</v>
      </c>
      <c r="G47" s="252" t="n">
        <f aca="false">$B47*D47</f>
        <v>357.5</v>
      </c>
      <c r="H47" s="253" t="n">
        <f aca="false">$B47*E47</f>
        <v>411.125</v>
      </c>
    </row>
    <row r="48" customFormat="false" ht="13" hidden="false" customHeight="false" outlineLevel="0" collapsed="false">
      <c r="A48" s="3"/>
      <c r="B48" s="234"/>
      <c r="C48" s="250"/>
      <c r="D48" s="250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17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17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24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50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50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4.675</v>
      </c>
      <c r="D54" s="250" t="n">
        <f aca="false">+$D$10</f>
        <v>5.5</v>
      </c>
      <c r="E54" s="259" t="n">
        <f aca="false">+$E$10</f>
        <v>6.325</v>
      </c>
      <c r="F54" s="251" t="n">
        <f aca="false">$B54*C54</f>
        <v>307.214285714286</v>
      </c>
      <c r="G54" s="252" t="n">
        <f aca="false">$B54*D54</f>
        <v>361.428571428571</v>
      </c>
      <c r="H54" s="253" t="n">
        <f aca="false">$B54*E54</f>
        <v>415.642857142857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4.675</v>
      </c>
      <c r="D55" s="250" t="n">
        <f aca="false">+$D$10</f>
        <v>5.5</v>
      </c>
      <c r="E55" s="259" t="n">
        <f aca="false">+$E$10</f>
        <v>6.325</v>
      </c>
      <c r="F55" s="251" t="n">
        <f aca="false">$B55*C55</f>
        <v>310.553571428571</v>
      </c>
      <c r="G55" s="252" t="n">
        <f aca="false">$B55*D55</f>
        <v>365.357142857143</v>
      </c>
      <c r="H55" s="253" t="n">
        <f aca="false">$B55*E55</f>
        <v>420.160714285714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4.675</v>
      </c>
      <c r="D56" s="250" t="n">
        <f aca="false">+$D$10</f>
        <v>5.5</v>
      </c>
      <c r="E56" s="259" t="n">
        <f aca="false">+$E$10</f>
        <v>6.325</v>
      </c>
      <c r="F56" s="251" t="n">
        <f aca="false">$B56*C56</f>
        <v>313.892857142857</v>
      </c>
      <c r="G56" s="252" t="n">
        <f aca="false">$B56*D56</f>
        <v>369.285714285714</v>
      </c>
      <c r="H56" s="253" t="n">
        <f aca="false">$B56*E56</f>
        <v>424.678571428571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4.675</v>
      </c>
      <c r="D57" s="250" t="n">
        <f aca="false">+$D$10</f>
        <v>5.5</v>
      </c>
      <c r="E57" s="259" t="n">
        <f aca="false">+$E$10</f>
        <v>6.325</v>
      </c>
      <c r="F57" s="251" t="n">
        <f aca="false">$B57*C57</f>
        <v>317.232142857143</v>
      </c>
      <c r="G57" s="252" t="n">
        <f aca="false">$B57*D57</f>
        <v>373.214285714286</v>
      </c>
      <c r="H57" s="253" t="n">
        <f aca="false">$B57*E57</f>
        <v>429.196428571429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4.675</v>
      </c>
      <c r="D58" s="250" t="n">
        <f aca="false">+$D$10</f>
        <v>5.5</v>
      </c>
      <c r="E58" s="259" t="n">
        <f aca="false">+$E$10</f>
        <v>6.325</v>
      </c>
      <c r="F58" s="251" t="n">
        <f aca="false">$B58*C58</f>
        <v>320.571428571429</v>
      </c>
      <c r="G58" s="252" t="n">
        <f aca="false">$B58*D58</f>
        <v>377.142857142857</v>
      </c>
      <c r="H58" s="253" t="n">
        <f aca="false">$B58*E58</f>
        <v>433.714285714286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4.675</v>
      </c>
      <c r="D59" s="250" t="n">
        <f aca="false">+$D$10</f>
        <v>5.5</v>
      </c>
      <c r="E59" s="259" t="n">
        <f aca="false">+$E$10</f>
        <v>6.325</v>
      </c>
      <c r="F59" s="251" t="n">
        <f aca="false">$B59*C59</f>
        <v>323.910714285714</v>
      </c>
      <c r="G59" s="252" t="n">
        <f aca="false">$B59*D59</f>
        <v>381.071428571429</v>
      </c>
      <c r="H59" s="253" t="n">
        <f aca="false">$B59*E59</f>
        <v>438.232142857143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4.675</v>
      </c>
      <c r="D60" s="250" t="n">
        <f aca="false">+$D$10</f>
        <v>5.5</v>
      </c>
      <c r="E60" s="259" t="n">
        <f aca="false">+$E$10</f>
        <v>6.325</v>
      </c>
      <c r="F60" s="251" t="n">
        <f aca="false">$B60*C60</f>
        <v>327.25</v>
      </c>
      <c r="G60" s="252" t="n">
        <f aca="false">$B60*D60</f>
        <v>385</v>
      </c>
      <c r="H60" s="253" t="n">
        <f aca="false">$B60*E60</f>
        <v>442.75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4.675</v>
      </c>
      <c r="D61" s="250" t="n">
        <f aca="false">+$D$10</f>
        <v>5.5</v>
      </c>
      <c r="E61" s="259" t="n">
        <f aca="false">+$E$10</f>
        <v>6.325</v>
      </c>
      <c r="F61" s="251" t="n">
        <f aca="false">$B61*C61</f>
        <v>330.589285714286</v>
      </c>
      <c r="G61" s="252" t="n">
        <f aca="false">$B61*D61</f>
        <v>388.928571428571</v>
      </c>
      <c r="H61" s="253" t="n">
        <f aca="false">$B61*E61</f>
        <v>447.267857142857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4.675</v>
      </c>
      <c r="D62" s="250" t="n">
        <f aca="false">+$D$10</f>
        <v>5.5</v>
      </c>
      <c r="E62" s="259" t="n">
        <f aca="false">+$E$10</f>
        <v>6.325</v>
      </c>
      <c r="F62" s="251" t="n">
        <f aca="false">$B62*C62</f>
        <v>333.928571428571</v>
      </c>
      <c r="G62" s="252" t="n">
        <f aca="false">$B62*D62</f>
        <v>392.857142857143</v>
      </c>
      <c r="H62" s="253" t="n">
        <f aca="false">$B62*E62</f>
        <v>451.785714285714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4.675</v>
      </c>
      <c r="D63" s="250" t="n">
        <f aca="false">+$D$10</f>
        <v>5.5</v>
      </c>
      <c r="E63" s="259" t="n">
        <f aca="false">+$E$10</f>
        <v>6.325</v>
      </c>
      <c r="F63" s="251" t="n">
        <f aca="false">$B63*C63</f>
        <v>337.267857142857</v>
      </c>
      <c r="G63" s="252" t="n">
        <f aca="false">$B63*D63</f>
        <v>396.785714285714</v>
      </c>
      <c r="H63" s="253" t="n">
        <f aca="false">$B63*E63</f>
        <v>456.303571428571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4.675</v>
      </c>
      <c r="D64" s="250" t="n">
        <f aca="false">+$D$10</f>
        <v>5.5</v>
      </c>
      <c r="E64" s="259" t="n">
        <f aca="false">+$E$10</f>
        <v>6.325</v>
      </c>
      <c r="F64" s="251" t="n">
        <f aca="false">$B64*C64</f>
        <v>340.607142857143</v>
      </c>
      <c r="G64" s="252" t="n">
        <f aca="false">$B64*D64</f>
        <v>400.714285714286</v>
      </c>
      <c r="H64" s="253" t="n">
        <f aca="false">$B64*E64</f>
        <v>460.821428571429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4.675</v>
      </c>
      <c r="D65" s="250" t="n">
        <f aca="false">+$D$10</f>
        <v>5.5</v>
      </c>
      <c r="E65" s="259" t="n">
        <f aca="false">+$E$10</f>
        <v>6.325</v>
      </c>
      <c r="F65" s="251" t="n">
        <f aca="false">$B65*C65</f>
        <v>343.946428571429</v>
      </c>
      <c r="G65" s="252" t="n">
        <f aca="false">$B65*D65</f>
        <v>404.642857142857</v>
      </c>
      <c r="H65" s="253" t="n">
        <f aca="false">$B65*E65</f>
        <v>465.339285714286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4.675</v>
      </c>
      <c r="D66" s="250" t="n">
        <f aca="false">+$D$10</f>
        <v>5.5</v>
      </c>
      <c r="E66" s="259" t="n">
        <f aca="false">+$E$10</f>
        <v>6.325</v>
      </c>
      <c r="F66" s="251" t="n">
        <f aca="false">$B66*C66</f>
        <v>347.285714285714</v>
      </c>
      <c r="G66" s="252" t="n">
        <f aca="false">$B66*D66</f>
        <v>408.571428571429</v>
      </c>
      <c r="H66" s="253" t="n">
        <f aca="false">$B66*E66</f>
        <v>469.857142857143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4.675</v>
      </c>
      <c r="D67" s="250" t="n">
        <f aca="false">+$D$10</f>
        <v>5.5</v>
      </c>
      <c r="E67" s="259" t="n">
        <f aca="false">+$E$10</f>
        <v>6.325</v>
      </c>
      <c r="F67" s="251" t="n">
        <f aca="false">$B67*C67</f>
        <v>350.625</v>
      </c>
      <c r="G67" s="252" t="n">
        <f aca="false">$B67*D67</f>
        <v>412.5</v>
      </c>
      <c r="H67" s="253" t="n">
        <f aca="false">$B67*E67</f>
        <v>474.375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4.675</v>
      </c>
      <c r="D68" s="250" t="n">
        <f aca="false">+$D$10</f>
        <v>5.5</v>
      </c>
      <c r="E68" s="259" t="n">
        <f aca="false">+$E$10</f>
        <v>6.325</v>
      </c>
      <c r="F68" s="251" t="n">
        <f aca="false">$B68*C68</f>
        <v>353.964285714286</v>
      </c>
      <c r="G68" s="252" t="n">
        <f aca="false">$B68*D68</f>
        <v>416.428571428571</v>
      </c>
      <c r="H68" s="253" t="n">
        <f aca="false">$B68*E68</f>
        <v>478.892857142857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4.675</v>
      </c>
      <c r="D69" s="250" t="n">
        <f aca="false">+$D$10</f>
        <v>5.5</v>
      </c>
      <c r="E69" s="259" t="n">
        <f aca="false">+$E$10</f>
        <v>6.325</v>
      </c>
      <c r="F69" s="251" t="n">
        <f aca="false">$B69*C69</f>
        <v>357.303571428571</v>
      </c>
      <c r="G69" s="252" t="n">
        <f aca="false">$B69*D69</f>
        <v>420.357142857143</v>
      </c>
      <c r="H69" s="253" t="n">
        <f aca="false">$B69*E69</f>
        <v>483.410714285714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4.675</v>
      </c>
      <c r="D70" s="250" t="n">
        <f aca="false">+$D$10</f>
        <v>5.5</v>
      </c>
      <c r="E70" s="259" t="n">
        <f aca="false">+$E$10</f>
        <v>6.325</v>
      </c>
      <c r="F70" s="251" t="n">
        <f aca="false">$B70*C70</f>
        <v>360.642857142857</v>
      </c>
      <c r="G70" s="252" t="n">
        <f aca="false">$B70*D70</f>
        <v>424.285714285714</v>
      </c>
      <c r="H70" s="253" t="n">
        <f aca="false">$B70*E70</f>
        <v>487.928571428571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4.675</v>
      </c>
      <c r="D71" s="250" t="n">
        <f aca="false">+$D$10</f>
        <v>5.5</v>
      </c>
      <c r="E71" s="259" t="n">
        <f aca="false">+$E$10</f>
        <v>6.325</v>
      </c>
      <c r="F71" s="251" t="n">
        <f aca="false">$B71*C71</f>
        <v>363.982142857143</v>
      </c>
      <c r="G71" s="252" t="n">
        <f aca="false">$B71*D71</f>
        <v>428.214285714286</v>
      </c>
      <c r="H71" s="253" t="n">
        <f aca="false">$B71*E71</f>
        <v>492.446428571429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4.675</v>
      </c>
      <c r="D72" s="250" t="n">
        <f aca="false">+$D$10</f>
        <v>5.5</v>
      </c>
      <c r="E72" s="259" t="n">
        <f aca="false">+$E$10</f>
        <v>6.325</v>
      </c>
      <c r="F72" s="251" t="n">
        <f aca="false">$B72*C72</f>
        <v>367.321428571429</v>
      </c>
      <c r="G72" s="252" t="n">
        <f aca="false">$B72*D72</f>
        <v>432.142857142857</v>
      </c>
      <c r="H72" s="253" t="n">
        <f aca="false">$B72*E72</f>
        <v>496.964285714286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4.675</v>
      </c>
      <c r="D73" s="250" t="n">
        <f aca="false">+$D$10</f>
        <v>5.5</v>
      </c>
      <c r="E73" s="259" t="n">
        <f aca="false">+$E$10</f>
        <v>6.325</v>
      </c>
      <c r="F73" s="251" t="n">
        <f aca="false">$B73*C73</f>
        <v>370.660714285714</v>
      </c>
      <c r="G73" s="252" t="n">
        <f aca="false">$B73*D73</f>
        <v>436.071428571429</v>
      </c>
      <c r="H73" s="253" t="n">
        <f aca="false">$B73*E73</f>
        <v>501.482142857143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4.675</v>
      </c>
      <c r="D74" s="250" t="n">
        <f aca="false">+$D$10</f>
        <v>5.5</v>
      </c>
      <c r="E74" s="259" t="n">
        <f aca="false">+$E$10</f>
        <v>6.325</v>
      </c>
      <c r="F74" s="251" t="n">
        <f aca="false">$B74*C74</f>
        <v>374</v>
      </c>
      <c r="G74" s="252" t="n">
        <f aca="false">$B74*D74</f>
        <v>440</v>
      </c>
      <c r="H74" s="253" t="n">
        <f aca="false">$B74*E74</f>
        <v>506</v>
      </c>
    </row>
    <row r="75" customFormat="fals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4.675</v>
      </c>
      <c r="D75" s="250" t="n">
        <f aca="false">+$D$10</f>
        <v>5.5</v>
      </c>
      <c r="E75" s="259" t="n">
        <f aca="false">+$E$10</f>
        <v>6.325</v>
      </c>
      <c r="F75" s="251" t="n">
        <f aca="false">$B75*C75</f>
        <v>377.339285714286</v>
      </c>
      <c r="G75" s="252" t="n">
        <f aca="false">$B75*D75</f>
        <v>443.928571428571</v>
      </c>
      <c r="H75" s="253" t="n">
        <f aca="false">$B75*E75</f>
        <v>510.517857142857</v>
      </c>
      <c r="I75" s="260"/>
      <c r="J75" s="260"/>
      <c r="K75" s="260"/>
    </row>
    <row r="76" customFormat="fals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4.675</v>
      </c>
      <c r="D76" s="250" t="n">
        <f aca="false">+$D$10</f>
        <v>5.5</v>
      </c>
      <c r="E76" s="259" t="n">
        <f aca="false">+$E$10</f>
        <v>6.325</v>
      </c>
      <c r="F76" s="251" t="n">
        <f aca="false">$B76*C76</f>
        <v>380.678571428571</v>
      </c>
      <c r="G76" s="252" t="n">
        <f aca="false">$B76*D76</f>
        <v>447.857142857143</v>
      </c>
      <c r="H76" s="253" t="n">
        <f aca="false">$B76*E76</f>
        <v>515.035714285714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4.675</v>
      </c>
      <c r="D77" s="250" t="n">
        <f aca="false">+$D$10</f>
        <v>5.5</v>
      </c>
      <c r="E77" s="259" t="n">
        <f aca="false">+$E$10</f>
        <v>6.325</v>
      </c>
      <c r="F77" s="251" t="n">
        <f aca="false">$B77*C77</f>
        <v>384.017857142857</v>
      </c>
      <c r="G77" s="252" t="n">
        <f aca="false">$B77*D77</f>
        <v>451.785714285714</v>
      </c>
      <c r="H77" s="253" t="n">
        <f aca="false">$B77*E77</f>
        <v>519.553571428571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4.675</v>
      </c>
      <c r="D78" s="250" t="n">
        <f aca="false">+$D$10</f>
        <v>5.5</v>
      </c>
      <c r="E78" s="259" t="n">
        <f aca="false">+$E$10</f>
        <v>6.325</v>
      </c>
      <c r="F78" s="251" t="n">
        <f aca="false">$B78*C78</f>
        <v>387.357142857143</v>
      </c>
      <c r="G78" s="252" t="n">
        <f aca="false">$B78*D78</f>
        <v>455.714285714286</v>
      </c>
      <c r="H78" s="253" t="n">
        <f aca="false">$B78*E78</f>
        <v>524.071428571429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4.675</v>
      </c>
      <c r="D79" s="250" t="n">
        <f aca="false">+$D$10</f>
        <v>5.5</v>
      </c>
      <c r="E79" s="259" t="n">
        <f aca="false">+$E$10</f>
        <v>6.325</v>
      </c>
      <c r="F79" s="251" t="n">
        <f aca="false">$B79*C79</f>
        <v>390.696428571429</v>
      </c>
      <c r="G79" s="252" t="n">
        <f aca="false">$B79*D79</f>
        <v>459.642857142857</v>
      </c>
      <c r="H79" s="253" t="n">
        <f aca="false">$B79*E79</f>
        <v>528.589285714286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4.675</v>
      </c>
      <c r="D80" s="250" t="n">
        <f aca="false">+$D$10</f>
        <v>5.5</v>
      </c>
      <c r="E80" s="259" t="n">
        <f aca="false">+$E$10</f>
        <v>6.325</v>
      </c>
      <c r="F80" s="251" t="n">
        <f aca="false">$B80*C80</f>
        <v>394.035714285714</v>
      </c>
      <c r="G80" s="252" t="n">
        <f aca="false">$B80*D80</f>
        <v>463.571428571429</v>
      </c>
      <c r="H80" s="253" t="n">
        <f aca="false">$B80*E80</f>
        <v>533.107142857143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4.675</v>
      </c>
      <c r="D81" s="250" t="n">
        <f aca="false">+$D$10</f>
        <v>5.5</v>
      </c>
      <c r="E81" s="259" t="n">
        <f aca="false">+$E$10</f>
        <v>6.325</v>
      </c>
      <c r="F81" s="251" t="n">
        <f aca="false">$B81*C81</f>
        <v>397.375</v>
      </c>
      <c r="G81" s="252" t="n">
        <f aca="false">$B81*D81</f>
        <v>467.5</v>
      </c>
      <c r="H81" s="253" t="n">
        <f aca="false">$B81*E81</f>
        <v>537.625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4.675</v>
      </c>
      <c r="D82" s="250" t="n">
        <f aca="false">+$D$10</f>
        <v>5.5</v>
      </c>
      <c r="E82" s="259" t="n">
        <f aca="false">+$E$10</f>
        <v>6.325</v>
      </c>
      <c r="F82" s="251" t="n">
        <f aca="false">$B82*C82</f>
        <v>400.714285714286</v>
      </c>
      <c r="G82" s="252" t="n">
        <f aca="false">$B82*D82</f>
        <v>471.428571428571</v>
      </c>
      <c r="H82" s="253" t="n">
        <f aca="false">$B82*E82</f>
        <v>542.142857142857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4.675</v>
      </c>
      <c r="D83" s="250" t="n">
        <f aca="false">+$D$10</f>
        <v>5.5</v>
      </c>
      <c r="E83" s="259" t="n">
        <f aca="false">+$E$10</f>
        <v>6.325</v>
      </c>
      <c r="F83" s="251" t="n">
        <f aca="false">$B83*C83</f>
        <v>404.053571428571</v>
      </c>
      <c r="G83" s="252" t="n">
        <f aca="false">$B83*D83</f>
        <v>475.357142857143</v>
      </c>
      <c r="H83" s="253" t="n">
        <f aca="false">$B83*E83</f>
        <v>546.660714285714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4.675</v>
      </c>
      <c r="D84" s="250" t="n">
        <f aca="false">+$D$10</f>
        <v>5.5</v>
      </c>
      <c r="E84" s="259" t="n">
        <f aca="false">+$E$10</f>
        <v>6.325</v>
      </c>
      <c r="F84" s="251" t="n">
        <f aca="false">$B84*C84</f>
        <v>407.392857142857</v>
      </c>
      <c r="G84" s="252" t="n">
        <f aca="false">$B84*D84</f>
        <v>479.285714285714</v>
      </c>
      <c r="H84" s="253" t="n">
        <f aca="false">$B84*E84</f>
        <v>551.178571428571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4.675</v>
      </c>
      <c r="D85" s="250" t="n">
        <f aca="false">+$D$10</f>
        <v>5.5</v>
      </c>
      <c r="E85" s="259" t="n">
        <f aca="false">+$E$10</f>
        <v>6.325</v>
      </c>
      <c r="F85" s="251" t="n">
        <f aca="false">$B85*C85</f>
        <v>410.732142857143</v>
      </c>
      <c r="G85" s="252" t="n">
        <f aca="false">$B85*D85</f>
        <v>483.214285714286</v>
      </c>
      <c r="H85" s="253" t="n">
        <f aca="false">$B85*E85</f>
        <v>555.696428571429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4.675</v>
      </c>
      <c r="D86" s="250" t="n">
        <f aca="false">+$D$10</f>
        <v>5.5</v>
      </c>
      <c r="E86" s="259" t="n">
        <f aca="false">+$E$10</f>
        <v>6.325</v>
      </c>
      <c r="F86" s="251" t="n">
        <f aca="false">$B86*C86</f>
        <v>414.071428571429</v>
      </c>
      <c r="G86" s="252" t="n">
        <f aca="false">$B86*D86</f>
        <v>487.142857142857</v>
      </c>
      <c r="H86" s="253" t="n">
        <f aca="false">$B86*E86</f>
        <v>560.214285714286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4.675</v>
      </c>
      <c r="D87" s="250" t="n">
        <f aca="false">+$D$10</f>
        <v>5.5</v>
      </c>
      <c r="E87" s="259" t="n">
        <f aca="false">+$E$10</f>
        <v>6.325</v>
      </c>
      <c r="F87" s="251" t="n">
        <f aca="false">$B87*C87</f>
        <v>417.410714285714</v>
      </c>
      <c r="G87" s="252" t="n">
        <f aca="false">$B87*D87</f>
        <v>491.071428571429</v>
      </c>
      <c r="H87" s="253" t="n">
        <f aca="false">$B87*E87</f>
        <v>564.732142857143</v>
      </c>
    </row>
    <row r="88" customFormat="fals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4.675</v>
      </c>
      <c r="D88" s="250" t="n">
        <f aca="false">+$D$10</f>
        <v>5.5</v>
      </c>
      <c r="E88" s="259" t="n">
        <f aca="false">+$E$10</f>
        <v>6.325</v>
      </c>
      <c r="F88" s="251" t="n">
        <f aca="false">$B88*C88</f>
        <v>420.75</v>
      </c>
      <c r="G88" s="252" t="n">
        <f aca="false">$B88*D88</f>
        <v>495</v>
      </c>
      <c r="H88" s="253" t="n">
        <f aca="false">$B88*E88</f>
        <v>569.25</v>
      </c>
      <c r="I88" s="250"/>
      <c r="J88" s="250"/>
      <c r="K88" s="250"/>
    </row>
    <row r="89" customFormat="false" ht="13.8" hidden="false" customHeight="false" outlineLevel="0" collapsed="false">
      <c r="A89" s="218"/>
      <c r="B89" s="216"/>
      <c r="C89" s="217"/>
      <c r="D89" s="217"/>
      <c r="E89" s="235"/>
      <c r="F89" s="219"/>
      <c r="G89" s="250"/>
      <c r="H89" s="220"/>
      <c r="I89" s="250"/>
      <c r="J89" s="250"/>
      <c r="K89" s="250"/>
    </row>
    <row r="90" customFormat="false" ht="13.8" hidden="false" customHeight="false" outlineLevel="0" collapsed="false">
      <c r="A90" s="262"/>
      <c r="B90" s="216" t="s">
        <v>204</v>
      </c>
      <c r="C90" s="217"/>
      <c r="D90" s="217"/>
      <c r="E90" s="263"/>
      <c r="F90" s="264"/>
      <c r="G90" s="217"/>
      <c r="H90" s="265"/>
      <c r="I90" s="217"/>
      <c r="J90" s="217"/>
      <c r="K90" s="217"/>
    </row>
    <row r="91" customFormat="false" ht="13.8" hidden="false" customHeight="false" outlineLevel="0" collapsed="false">
      <c r="A91" s="262"/>
      <c r="B91" s="216" t="s">
        <v>205</v>
      </c>
      <c r="C91" s="217"/>
      <c r="D91" s="217"/>
      <c r="E91" s="263"/>
      <c r="F91" s="264"/>
      <c r="G91" s="217"/>
      <c r="H91" s="265"/>
      <c r="I91" s="217"/>
      <c r="J91" s="217"/>
      <c r="K91" s="217"/>
    </row>
    <row r="92" customFormat="false" ht="13.8" hidden="false" customHeight="false" outlineLevel="0" collapsed="false">
      <c r="A92" s="87"/>
      <c r="B92" s="216" t="s">
        <v>206</v>
      </c>
      <c r="C92" s="217"/>
      <c r="D92" s="217"/>
      <c r="E92" s="263"/>
      <c r="F92" s="264"/>
      <c r="G92" s="217"/>
      <c r="H92" s="265"/>
      <c r="I92" s="250"/>
      <c r="J92" s="250"/>
      <c r="K92" s="250"/>
    </row>
    <row r="93" customFormat="false" ht="13.8" hidden="false" customHeight="false" outlineLevel="0" collapsed="false">
      <c r="A93" s="218"/>
      <c r="B93" s="223" t="s">
        <v>200</v>
      </c>
      <c r="C93" s="224"/>
      <c r="D93" s="224"/>
      <c r="E93" s="255"/>
      <c r="F93" s="255" t="s">
        <v>209</v>
      </c>
      <c r="G93" s="225"/>
      <c r="H93" s="256"/>
      <c r="I93" s="250"/>
      <c r="J93" s="250"/>
      <c r="K93" s="250"/>
    </row>
    <row r="94" customFormat="false" ht="13" hidden="false" customHeight="false" outlineLevel="0" collapsed="false">
      <c r="A94" s="218"/>
      <c r="B94" s="234"/>
      <c r="C94" s="250"/>
      <c r="D94" s="250"/>
      <c r="E94" s="218" t="s">
        <v>202</v>
      </c>
      <c r="F94" s="87"/>
      <c r="G94" s="87"/>
      <c r="H94" s="257"/>
      <c r="I94" s="250"/>
      <c r="J94" s="250"/>
      <c r="K94" s="250"/>
    </row>
    <row r="95" customFormat="false" ht="13.8" hidden="false" customHeight="false" outlineLevel="0" collapsed="false">
      <c r="A95" s="218"/>
      <c r="B95" s="234"/>
      <c r="C95" s="250"/>
      <c r="D95" s="250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customFormat="fals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4.675</v>
      </c>
      <c r="D96" s="250" t="n">
        <f aca="false">+$D$10</f>
        <v>5.5</v>
      </c>
      <c r="E96" s="259" t="n">
        <f aca="false">+$E$10</f>
        <v>6.325</v>
      </c>
      <c r="F96" s="251" t="n">
        <f aca="false">$B96*C96</f>
        <v>422.62</v>
      </c>
      <c r="G96" s="252" t="n">
        <f aca="false">$B96*D96</f>
        <v>497.2</v>
      </c>
      <c r="H96" s="253" t="n">
        <f aca="false">$B96*E96</f>
        <v>571.78</v>
      </c>
      <c r="I96" s="250"/>
      <c r="J96" s="250"/>
      <c r="K96" s="250"/>
    </row>
    <row r="97" customFormat="fals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4.675</v>
      </c>
      <c r="D97" s="250" t="n">
        <f aca="false">+$D$10</f>
        <v>5.5</v>
      </c>
      <c r="E97" s="259" t="n">
        <f aca="false">+$E$10</f>
        <v>6.325</v>
      </c>
      <c r="F97" s="251" t="n">
        <f aca="false">$B97*C97</f>
        <v>424.49</v>
      </c>
      <c r="G97" s="252" t="n">
        <f aca="false">$B97*D97</f>
        <v>499.4</v>
      </c>
      <c r="H97" s="253" t="n">
        <f aca="false">$B97*E97</f>
        <v>574.31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4.675</v>
      </c>
      <c r="D98" s="250" t="n">
        <f aca="false">+$D$10</f>
        <v>5.5</v>
      </c>
      <c r="E98" s="259" t="n">
        <f aca="false">+$E$10</f>
        <v>6.325</v>
      </c>
      <c r="F98" s="251" t="n">
        <f aca="false">$B98*C98</f>
        <v>426.36</v>
      </c>
      <c r="G98" s="252" t="n">
        <f aca="false">$B98*D98</f>
        <v>501.6</v>
      </c>
      <c r="H98" s="253" t="n">
        <f aca="false">$B98*E98</f>
        <v>576.84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4.675</v>
      </c>
      <c r="D99" s="250" t="n">
        <f aca="false">+$D$10</f>
        <v>5.5</v>
      </c>
      <c r="E99" s="259" t="n">
        <f aca="false">+$E$10</f>
        <v>6.325</v>
      </c>
      <c r="F99" s="251" t="n">
        <f aca="false">$B99*C99</f>
        <v>428.23</v>
      </c>
      <c r="G99" s="252" t="n">
        <f aca="false">$B99*D99</f>
        <v>503.8</v>
      </c>
      <c r="H99" s="253" t="n">
        <f aca="false">$B99*E99</f>
        <v>579.37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4.675</v>
      </c>
      <c r="D100" s="250" t="n">
        <f aca="false">+$D$10</f>
        <v>5.5</v>
      </c>
      <c r="E100" s="259" t="n">
        <f aca="false">+$E$10</f>
        <v>6.325</v>
      </c>
      <c r="F100" s="251" t="n">
        <f aca="false">$B100*C100</f>
        <v>430.1</v>
      </c>
      <c r="G100" s="252" t="n">
        <f aca="false">$B100*D100</f>
        <v>506</v>
      </c>
      <c r="H100" s="253" t="n">
        <f aca="false">$B100*E100</f>
        <v>581.9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4.675</v>
      </c>
      <c r="D101" s="250" t="n">
        <f aca="false">+$D$10</f>
        <v>5.5</v>
      </c>
      <c r="E101" s="259" t="n">
        <f aca="false">+$E$10</f>
        <v>6.325</v>
      </c>
      <c r="F101" s="251" t="n">
        <f aca="false">$B101*C101</f>
        <v>431.97</v>
      </c>
      <c r="G101" s="252" t="n">
        <f aca="false">$B101*D101</f>
        <v>508.2</v>
      </c>
      <c r="H101" s="253" t="n">
        <f aca="false">$B101*E101</f>
        <v>584.43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4.675</v>
      </c>
      <c r="D102" s="250" t="n">
        <f aca="false">+$D$10</f>
        <v>5.5</v>
      </c>
      <c r="E102" s="259" t="n">
        <f aca="false">+$E$10</f>
        <v>6.325</v>
      </c>
      <c r="F102" s="251" t="n">
        <f aca="false">$B102*C102</f>
        <v>433.84</v>
      </c>
      <c r="G102" s="252" t="n">
        <f aca="false">$B102*D102</f>
        <v>510.4</v>
      </c>
      <c r="H102" s="253" t="n">
        <f aca="false">$B102*E102</f>
        <v>586.96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4.675</v>
      </c>
      <c r="D103" s="250" t="n">
        <f aca="false">+$D$10</f>
        <v>5.5</v>
      </c>
      <c r="E103" s="259" t="n">
        <f aca="false">+$E$10</f>
        <v>6.325</v>
      </c>
      <c r="F103" s="251" t="n">
        <f aca="false">$B103*C103</f>
        <v>435.71</v>
      </c>
      <c r="G103" s="252" t="n">
        <f aca="false">$B103*D103</f>
        <v>512.6</v>
      </c>
      <c r="H103" s="253" t="n">
        <f aca="false">$B103*E103</f>
        <v>589.49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4.675</v>
      </c>
      <c r="D104" s="250" t="n">
        <f aca="false">+$D$10</f>
        <v>5.5</v>
      </c>
      <c r="E104" s="259" t="n">
        <f aca="false">+$E$10</f>
        <v>6.325</v>
      </c>
      <c r="F104" s="251" t="n">
        <f aca="false">$B104*C104</f>
        <v>437.58</v>
      </c>
      <c r="G104" s="252" t="n">
        <f aca="false">$B104*D104</f>
        <v>514.8</v>
      </c>
      <c r="H104" s="253" t="n">
        <f aca="false">$B104*E104</f>
        <v>592.02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4.675</v>
      </c>
      <c r="D105" s="250" t="n">
        <f aca="false">+$D$10</f>
        <v>5.5</v>
      </c>
      <c r="E105" s="259" t="n">
        <f aca="false">+$E$10</f>
        <v>6.325</v>
      </c>
      <c r="F105" s="251" t="n">
        <f aca="false">$B105*C105</f>
        <v>439.45</v>
      </c>
      <c r="G105" s="252" t="n">
        <f aca="false">$B105*D105</f>
        <v>517</v>
      </c>
      <c r="H105" s="253" t="n">
        <f aca="false">$B105*E105</f>
        <v>594.55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4.675</v>
      </c>
      <c r="D106" s="250" t="n">
        <f aca="false">+$D$10</f>
        <v>5.5</v>
      </c>
      <c r="E106" s="259" t="n">
        <f aca="false">+$E$10</f>
        <v>6.325</v>
      </c>
      <c r="F106" s="251" t="n">
        <f aca="false">$B106*C106</f>
        <v>441.32</v>
      </c>
      <c r="G106" s="252" t="n">
        <f aca="false">$B106*D106</f>
        <v>519.2</v>
      </c>
      <c r="H106" s="253" t="n">
        <f aca="false">$B106*E106</f>
        <v>597.08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4.675</v>
      </c>
      <c r="D107" s="250" t="n">
        <f aca="false">+$D$10</f>
        <v>5.5</v>
      </c>
      <c r="E107" s="259" t="n">
        <f aca="false">+$E$10</f>
        <v>6.325</v>
      </c>
      <c r="F107" s="251" t="n">
        <f aca="false">$B107*C107</f>
        <v>443.19</v>
      </c>
      <c r="G107" s="252" t="n">
        <f aca="false">$B107*D107</f>
        <v>521.4</v>
      </c>
      <c r="H107" s="253" t="n">
        <f aca="false">$B107*E107</f>
        <v>599.61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4.675</v>
      </c>
      <c r="D108" s="250" t="n">
        <f aca="false">+$D$10</f>
        <v>5.5</v>
      </c>
      <c r="E108" s="259" t="n">
        <f aca="false">+$E$10</f>
        <v>6.325</v>
      </c>
      <c r="F108" s="251" t="n">
        <f aca="false">$B108*C108</f>
        <v>445.06</v>
      </c>
      <c r="G108" s="252" t="n">
        <f aca="false">$B108*D108</f>
        <v>523.6</v>
      </c>
      <c r="H108" s="253" t="n">
        <f aca="false">$B108*E108</f>
        <v>602.14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4.675</v>
      </c>
      <c r="D109" s="250" t="n">
        <f aca="false">+$D$10</f>
        <v>5.5</v>
      </c>
      <c r="E109" s="259" t="n">
        <f aca="false">+$E$10</f>
        <v>6.325</v>
      </c>
      <c r="F109" s="251" t="n">
        <f aca="false">$B109*C109</f>
        <v>446.93</v>
      </c>
      <c r="G109" s="252" t="n">
        <f aca="false">$B109*D109</f>
        <v>525.8</v>
      </c>
      <c r="H109" s="253" t="n">
        <f aca="false">$B109*E109</f>
        <v>604.67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4.675</v>
      </c>
      <c r="D110" s="250" t="n">
        <f aca="false">+$D$10</f>
        <v>5.5</v>
      </c>
      <c r="E110" s="259" t="n">
        <f aca="false">+$E$10</f>
        <v>6.325</v>
      </c>
      <c r="F110" s="251" t="n">
        <f aca="false">$B110*C110</f>
        <v>448.8</v>
      </c>
      <c r="G110" s="252" t="n">
        <f aca="false">$B110*D110</f>
        <v>528</v>
      </c>
      <c r="H110" s="253" t="n">
        <f aca="false">$B110*E110</f>
        <v>607.2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4.675</v>
      </c>
      <c r="D111" s="250" t="n">
        <f aca="false">+$D$10</f>
        <v>5.5</v>
      </c>
      <c r="E111" s="259" t="n">
        <f aca="false">+$E$10</f>
        <v>6.325</v>
      </c>
      <c r="F111" s="251" t="n">
        <f aca="false">$B111*C111</f>
        <v>450.67</v>
      </c>
      <c r="G111" s="252" t="n">
        <f aca="false">$B111*D111</f>
        <v>530.2</v>
      </c>
      <c r="H111" s="253" t="n">
        <f aca="false">$B111*E111</f>
        <v>609.73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4.675</v>
      </c>
      <c r="D112" s="250" t="n">
        <f aca="false">+$D$10</f>
        <v>5.5</v>
      </c>
      <c r="E112" s="259" t="n">
        <f aca="false">+$E$10</f>
        <v>6.325</v>
      </c>
      <c r="F112" s="251" t="n">
        <f aca="false">$B112*C112</f>
        <v>452.54</v>
      </c>
      <c r="G112" s="252" t="n">
        <f aca="false">$B112*D112</f>
        <v>532.4</v>
      </c>
      <c r="H112" s="253" t="n">
        <f aca="false">$B112*E112</f>
        <v>612.26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4.675</v>
      </c>
      <c r="D113" s="250" t="n">
        <f aca="false">+$D$10</f>
        <v>5.5</v>
      </c>
      <c r="E113" s="259" t="n">
        <f aca="false">+$E$10</f>
        <v>6.325</v>
      </c>
      <c r="F113" s="251" t="n">
        <f aca="false">$B113*C113</f>
        <v>454.41</v>
      </c>
      <c r="G113" s="252" t="n">
        <f aca="false">$B113*D113</f>
        <v>534.6</v>
      </c>
      <c r="H113" s="253" t="n">
        <f aca="false">$B113*E113</f>
        <v>614.79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4.675</v>
      </c>
      <c r="D114" s="250" t="n">
        <f aca="false">+$D$10</f>
        <v>5.5</v>
      </c>
      <c r="E114" s="259" t="n">
        <f aca="false">+$E$10</f>
        <v>6.325</v>
      </c>
      <c r="F114" s="251" t="n">
        <f aca="false">$B114*C114</f>
        <v>456.28</v>
      </c>
      <c r="G114" s="252" t="n">
        <f aca="false">$B114*D114</f>
        <v>536.8</v>
      </c>
      <c r="H114" s="253" t="n">
        <f aca="false">$B114*E114</f>
        <v>617.32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4.675</v>
      </c>
      <c r="D115" s="250" t="n">
        <f aca="false">+$D$10</f>
        <v>5.5</v>
      </c>
      <c r="E115" s="259" t="n">
        <f aca="false">+$E$10</f>
        <v>6.325</v>
      </c>
      <c r="F115" s="251" t="n">
        <f aca="false">$B115*C115</f>
        <v>458.15</v>
      </c>
      <c r="G115" s="252" t="n">
        <f aca="false">$B115*D115</f>
        <v>539</v>
      </c>
      <c r="H115" s="253" t="n">
        <f aca="false">$B115*E115</f>
        <v>619.85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4.675</v>
      </c>
      <c r="D116" s="250" t="n">
        <f aca="false">+$D$10</f>
        <v>5.5</v>
      </c>
      <c r="E116" s="259" t="n">
        <f aca="false">+$E$10</f>
        <v>6.325</v>
      </c>
      <c r="F116" s="251" t="n">
        <f aca="false">$B116*C116</f>
        <v>460.02</v>
      </c>
      <c r="G116" s="252" t="n">
        <f aca="false">$B116*D116</f>
        <v>541.2</v>
      </c>
      <c r="H116" s="253" t="n">
        <f aca="false">$B116*E116</f>
        <v>622.38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4.675</v>
      </c>
      <c r="D117" s="250" t="n">
        <f aca="false">+$D$10</f>
        <v>5.5</v>
      </c>
      <c r="E117" s="259" t="n">
        <f aca="false">+$E$10</f>
        <v>6.325</v>
      </c>
      <c r="F117" s="251" t="n">
        <f aca="false">$B117*C117</f>
        <v>461.89</v>
      </c>
      <c r="G117" s="252" t="n">
        <f aca="false">$B117*D117</f>
        <v>543.4</v>
      </c>
      <c r="H117" s="253" t="n">
        <f aca="false">$B117*E117</f>
        <v>624.91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4.675</v>
      </c>
      <c r="D118" s="250" t="n">
        <f aca="false">+$D$10</f>
        <v>5.5</v>
      </c>
      <c r="E118" s="259" t="n">
        <f aca="false">+$E$10</f>
        <v>6.325</v>
      </c>
      <c r="F118" s="251" t="n">
        <f aca="false">$B118*C118</f>
        <v>463.76</v>
      </c>
      <c r="G118" s="252" t="n">
        <f aca="false">$B118*D118</f>
        <v>545.6</v>
      </c>
      <c r="H118" s="253" t="n">
        <f aca="false">$B118*E118</f>
        <v>627.44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4.675</v>
      </c>
      <c r="D119" s="250" t="n">
        <f aca="false">+$D$10</f>
        <v>5.5</v>
      </c>
      <c r="E119" s="259" t="n">
        <f aca="false">+$E$10</f>
        <v>6.325</v>
      </c>
      <c r="F119" s="251" t="n">
        <f aca="false">$B119*C119</f>
        <v>465.63</v>
      </c>
      <c r="G119" s="252" t="n">
        <f aca="false">$B119*D119</f>
        <v>547.8</v>
      </c>
      <c r="H119" s="253" t="n">
        <f aca="false">$B119*E119</f>
        <v>629.97</v>
      </c>
    </row>
    <row r="120" customFormat="fals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4.675</v>
      </c>
      <c r="D120" s="250" t="n">
        <f aca="false">+$D$10</f>
        <v>5.5</v>
      </c>
      <c r="E120" s="259" t="n">
        <f aca="false">+$E$10</f>
        <v>6.325</v>
      </c>
      <c r="F120" s="251" t="n">
        <f aca="false">$B120*C120</f>
        <v>467.5</v>
      </c>
      <c r="G120" s="252" t="n">
        <f aca="false">$B120*D120</f>
        <v>550</v>
      </c>
      <c r="H120" s="253" t="n">
        <f aca="false">$B120*E120</f>
        <v>632.5</v>
      </c>
      <c r="I120" s="260"/>
      <c r="J120" s="260"/>
      <c r="K120" s="260"/>
    </row>
    <row r="121" customFormat="fals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4.675</v>
      </c>
      <c r="D121" s="250" t="n">
        <f aca="false">+$D$10</f>
        <v>5.5</v>
      </c>
      <c r="E121" s="259" t="n">
        <f aca="false">+$E$10</f>
        <v>6.325</v>
      </c>
      <c r="F121" s="251" t="n">
        <f aca="false">$B121*C121</f>
        <v>469.37</v>
      </c>
      <c r="G121" s="252" t="n">
        <f aca="false">$B121*D121</f>
        <v>552.2</v>
      </c>
      <c r="H121" s="253" t="n">
        <f aca="false">$B121*E121</f>
        <v>635.03</v>
      </c>
      <c r="I121" s="260"/>
      <c r="J121" s="260"/>
      <c r="K121" s="260"/>
    </row>
    <row r="122" customFormat="fals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4.675</v>
      </c>
      <c r="D122" s="250" t="n">
        <f aca="false">+$D$10</f>
        <v>5.5</v>
      </c>
      <c r="E122" s="259" t="n">
        <f aca="false">+$E$10</f>
        <v>6.325</v>
      </c>
      <c r="F122" s="251" t="n">
        <f aca="false">$B122*C122</f>
        <v>471.24</v>
      </c>
      <c r="G122" s="252" t="n">
        <f aca="false">$B122*D122</f>
        <v>554.4</v>
      </c>
      <c r="H122" s="253" t="n">
        <f aca="false">$B122*E122</f>
        <v>637.56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4.675</v>
      </c>
      <c r="D123" s="250" t="n">
        <f aca="false">+$D$10</f>
        <v>5.5</v>
      </c>
      <c r="E123" s="259" t="n">
        <f aca="false">+$E$10</f>
        <v>6.325</v>
      </c>
      <c r="F123" s="251" t="n">
        <f aca="false">$B123*C123</f>
        <v>473.11</v>
      </c>
      <c r="G123" s="252" t="n">
        <f aca="false">$B123*D123</f>
        <v>556.6</v>
      </c>
      <c r="H123" s="253" t="n">
        <f aca="false">$B123*E123</f>
        <v>640.09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4.675</v>
      </c>
      <c r="D124" s="250" t="n">
        <f aca="false">+$D$10</f>
        <v>5.5</v>
      </c>
      <c r="E124" s="259" t="n">
        <f aca="false">+$E$10</f>
        <v>6.325</v>
      </c>
      <c r="F124" s="251" t="n">
        <f aca="false">$B124*C124</f>
        <v>474.98</v>
      </c>
      <c r="G124" s="252" t="n">
        <f aca="false">$B124*D124</f>
        <v>558.8</v>
      </c>
      <c r="H124" s="253" t="n">
        <f aca="false">$B124*E124</f>
        <v>642.62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4.675</v>
      </c>
      <c r="D125" s="250" t="n">
        <f aca="false">+$D$10</f>
        <v>5.5</v>
      </c>
      <c r="E125" s="259" t="n">
        <f aca="false">+$E$10</f>
        <v>6.325</v>
      </c>
      <c r="F125" s="251" t="n">
        <f aca="false">$B125*C125</f>
        <v>476.85</v>
      </c>
      <c r="G125" s="252" t="n">
        <f aca="false">$B125*D125</f>
        <v>561</v>
      </c>
      <c r="H125" s="253" t="n">
        <f aca="false">$B125*E125</f>
        <v>645.15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4.675</v>
      </c>
      <c r="D126" s="250" t="n">
        <f aca="false">+$D$10</f>
        <v>5.5</v>
      </c>
      <c r="E126" s="259" t="n">
        <f aca="false">+$E$10</f>
        <v>6.325</v>
      </c>
      <c r="F126" s="251" t="n">
        <f aca="false">$B126*C126</f>
        <v>478.72</v>
      </c>
      <c r="G126" s="252" t="n">
        <f aca="false">$B126*D126</f>
        <v>563.2</v>
      </c>
      <c r="H126" s="253" t="n">
        <f aca="false">$B126*E126</f>
        <v>647.68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4.675</v>
      </c>
      <c r="D127" s="250" t="n">
        <f aca="false">+$D$10</f>
        <v>5.5</v>
      </c>
      <c r="E127" s="259" t="n">
        <f aca="false">+$E$10</f>
        <v>6.325</v>
      </c>
      <c r="F127" s="251" t="n">
        <f aca="false">$B127*C127</f>
        <v>480.59</v>
      </c>
      <c r="G127" s="252" t="n">
        <f aca="false">$B127*D127</f>
        <v>565.4</v>
      </c>
      <c r="H127" s="253" t="n">
        <f aca="false">$B127*E127</f>
        <v>650.21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4.675</v>
      </c>
      <c r="D128" s="250" t="n">
        <f aca="false">+$D$10</f>
        <v>5.5</v>
      </c>
      <c r="E128" s="259" t="n">
        <f aca="false">+$E$10</f>
        <v>6.325</v>
      </c>
      <c r="F128" s="251" t="n">
        <f aca="false">$B128*C128</f>
        <v>482.46</v>
      </c>
      <c r="G128" s="252" t="n">
        <f aca="false">$B128*D128</f>
        <v>567.6</v>
      </c>
      <c r="H128" s="253" t="n">
        <f aca="false">$B128*E128</f>
        <v>652.74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4.675</v>
      </c>
      <c r="D129" s="250" t="n">
        <f aca="false">+$D$10</f>
        <v>5.5</v>
      </c>
      <c r="E129" s="259" t="n">
        <f aca="false">+$E$10</f>
        <v>6.325</v>
      </c>
      <c r="F129" s="251" t="n">
        <f aca="false">$B129*C129</f>
        <v>484.33</v>
      </c>
      <c r="G129" s="252" t="n">
        <f aca="false">$B129*D129</f>
        <v>569.8</v>
      </c>
      <c r="H129" s="253" t="n">
        <f aca="false">$B129*E129</f>
        <v>655.27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4.675</v>
      </c>
      <c r="D130" s="250" t="n">
        <f aca="false">+$D$10</f>
        <v>5.5</v>
      </c>
      <c r="E130" s="259" t="n">
        <f aca="false">+$E$10</f>
        <v>6.325</v>
      </c>
      <c r="F130" s="251" t="n">
        <f aca="false">$B130*C130</f>
        <v>486.2</v>
      </c>
      <c r="G130" s="252" t="n">
        <f aca="false">$B130*D130</f>
        <v>572</v>
      </c>
      <c r="H130" s="253" t="n">
        <f aca="false">$B130*E130</f>
        <v>657.8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4.675</v>
      </c>
      <c r="D131" s="250" t="n">
        <f aca="false">+$D$10</f>
        <v>5.5</v>
      </c>
      <c r="E131" s="259" t="n">
        <f aca="false">+$E$10</f>
        <v>6.325</v>
      </c>
      <c r="F131" s="251" t="n">
        <f aca="false">$B131*C131</f>
        <v>488.07</v>
      </c>
      <c r="G131" s="252" t="n">
        <f aca="false">$B131*D131</f>
        <v>574.2</v>
      </c>
      <c r="H131" s="253" t="n">
        <f aca="false">$B131*E131</f>
        <v>660.33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4.675</v>
      </c>
      <c r="D132" s="250" t="n">
        <f aca="false">+$D$10</f>
        <v>5.5</v>
      </c>
      <c r="E132" s="259" t="n">
        <f aca="false">+$E$10</f>
        <v>6.325</v>
      </c>
      <c r="F132" s="251" t="n">
        <f aca="false">$B132*C132</f>
        <v>489.94</v>
      </c>
      <c r="G132" s="252" t="n">
        <f aca="false">$B132*D132</f>
        <v>576.4</v>
      </c>
      <c r="H132" s="253" t="n">
        <f aca="false">$B132*E132</f>
        <v>662.86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4.675</v>
      </c>
      <c r="D133" s="250" t="n">
        <f aca="false">+$D$10</f>
        <v>5.5</v>
      </c>
      <c r="E133" s="259" t="n">
        <f aca="false">+$E$10</f>
        <v>6.325</v>
      </c>
      <c r="F133" s="251" t="n">
        <f aca="false">$B133*C133</f>
        <v>491.81</v>
      </c>
      <c r="G133" s="252" t="n">
        <f aca="false">$B133*D133</f>
        <v>578.6</v>
      </c>
      <c r="H133" s="253" t="n">
        <f aca="false">$B133*E133</f>
        <v>665.39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4.675</v>
      </c>
      <c r="D134" s="250" t="n">
        <f aca="false">+$D$10</f>
        <v>5.5</v>
      </c>
      <c r="E134" s="259" t="n">
        <f aca="false">+$E$10</f>
        <v>6.325</v>
      </c>
      <c r="F134" s="251" t="n">
        <f aca="false">$B134*C134</f>
        <v>493.68</v>
      </c>
      <c r="G134" s="252" t="n">
        <f aca="false">$B134*D134</f>
        <v>580.8</v>
      </c>
      <c r="H134" s="253" t="n">
        <f aca="false">$B134*E134</f>
        <v>667.92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4.675</v>
      </c>
      <c r="D135" s="250" t="n">
        <f aca="false">+$D$10</f>
        <v>5.5</v>
      </c>
      <c r="E135" s="259" t="n">
        <f aca="false">+$E$10</f>
        <v>6.325</v>
      </c>
      <c r="F135" s="251" t="n">
        <f aca="false">$B135*C135</f>
        <v>495.55</v>
      </c>
      <c r="G135" s="252" t="n">
        <f aca="false">$B135*D135</f>
        <v>583</v>
      </c>
      <c r="H135" s="253" t="n">
        <f aca="false">$B135*E135</f>
        <v>670.45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4.675</v>
      </c>
      <c r="D136" s="250" t="n">
        <f aca="false">+$D$10</f>
        <v>5.5</v>
      </c>
      <c r="E136" s="235" t="n">
        <f aca="false">+$E$10</f>
        <v>6.325</v>
      </c>
      <c r="F136" s="251" t="n">
        <f aca="false">$B136*C136</f>
        <v>497.42</v>
      </c>
      <c r="G136" s="252" t="n">
        <f aca="false">$B136*D136</f>
        <v>585.2</v>
      </c>
      <c r="H136" s="253" t="n">
        <f aca="false">$B136*E136</f>
        <v>672.98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4.675</v>
      </c>
      <c r="D137" s="250" t="n">
        <f aca="false">+$D$10</f>
        <v>5.5</v>
      </c>
      <c r="E137" s="235" t="n">
        <f aca="false">+$E$10</f>
        <v>6.325</v>
      </c>
      <c r="F137" s="251" t="n">
        <f aca="false">$B137*C137</f>
        <v>499.29</v>
      </c>
      <c r="G137" s="252" t="n">
        <f aca="false">$B137*D137</f>
        <v>587.4</v>
      </c>
      <c r="H137" s="253" t="n">
        <f aca="false">$B137*E137</f>
        <v>675.51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4.675</v>
      </c>
      <c r="D138" s="250" t="n">
        <f aca="false">+$D$10</f>
        <v>5.5</v>
      </c>
      <c r="E138" s="235" t="n">
        <f aca="false">+$E$10</f>
        <v>6.325</v>
      </c>
      <c r="F138" s="251" t="n">
        <f aca="false">$B138*C138</f>
        <v>501.16</v>
      </c>
      <c r="G138" s="252" t="n">
        <f aca="false">$B138*D138</f>
        <v>589.6</v>
      </c>
      <c r="H138" s="253" t="n">
        <f aca="false">$B138*E138</f>
        <v>678.04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4.675</v>
      </c>
      <c r="D139" s="250" t="n">
        <f aca="false">+$D$10</f>
        <v>5.5</v>
      </c>
      <c r="E139" s="235" t="n">
        <f aca="false">+$E$10</f>
        <v>6.325</v>
      </c>
      <c r="F139" s="251" t="n">
        <f aca="false">$B139*C139</f>
        <v>503.03</v>
      </c>
      <c r="G139" s="252" t="n">
        <f aca="false">$B139*D139</f>
        <v>591.8</v>
      </c>
      <c r="H139" s="253" t="n">
        <f aca="false">$B139*E139</f>
        <v>680.57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4.675</v>
      </c>
      <c r="D140" s="250" t="n">
        <f aca="false">+$D$10</f>
        <v>5.5</v>
      </c>
      <c r="E140" s="235" t="n">
        <f aca="false">+$E$10</f>
        <v>6.325</v>
      </c>
      <c r="F140" s="251" t="n">
        <f aca="false">$B140*C140</f>
        <v>504.9</v>
      </c>
      <c r="G140" s="252" t="n">
        <f aca="false">$B140*D140</f>
        <v>594</v>
      </c>
      <c r="H140" s="253" t="n">
        <f aca="false">$B140*E140</f>
        <v>683.1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4.675</v>
      </c>
      <c r="D141" s="250" t="n">
        <f aca="false">+$D$10</f>
        <v>5.5</v>
      </c>
      <c r="E141" s="235" t="n">
        <f aca="false">+$E$10</f>
        <v>6.325</v>
      </c>
      <c r="F141" s="251" t="n">
        <f aca="false">$B141*C141</f>
        <v>506.77</v>
      </c>
      <c r="G141" s="252" t="n">
        <f aca="false">$B141*D141</f>
        <v>596.2</v>
      </c>
      <c r="H141" s="253" t="n">
        <f aca="false">$B141*E141</f>
        <v>685.63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4.675</v>
      </c>
      <c r="D142" s="250" t="n">
        <f aca="false">+$D$10</f>
        <v>5.5</v>
      </c>
      <c r="E142" s="235" t="n">
        <f aca="false">+$E$10</f>
        <v>6.325</v>
      </c>
      <c r="F142" s="251" t="n">
        <f aca="false">$B142*C142</f>
        <v>508.64</v>
      </c>
      <c r="G142" s="252" t="n">
        <f aca="false">$B142*D142</f>
        <v>598.4</v>
      </c>
      <c r="H142" s="253" t="n">
        <f aca="false">$B142*E142</f>
        <v>688.16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4.675</v>
      </c>
      <c r="D143" s="250" t="n">
        <f aca="false">+$D$10</f>
        <v>5.5</v>
      </c>
      <c r="E143" s="235" t="n">
        <f aca="false">+$E$10</f>
        <v>6.325</v>
      </c>
      <c r="F143" s="251" t="n">
        <f aca="false">$B143*C143</f>
        <v>510.51</v>
      </c>
      <c r="G143" s="252" t="n">
        <f aca="false">$B143*D143</f>
        <v>600.6</v>
      </c>
      <c r="H143" s="253" t="n">
        <f aca="false">$B143*E143</f>
        <v>690.69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4.675</v>
      </c>
      <c r="D144" s="250" t="n">
        <f aca="false">+$D$10</f>
        <v>5.5</v>
      </c>
      <c r="E144" s="235" t="n">
        <f aca="false">+$E$10</f>
        <v>6.325</v>
      </c>
      <c r="F144" s="251" t="n">
        <f aca="false">$B144*C144</f>
        <v>512.38</v>
      </c>
      <c r="G144" s="252" t="n">
        <f aca="false">$B144*D144</f>
        <v>602.8</v>
      </c>
      <c r="H144" s="253" t="n">
        <f aca="false">$B144*E144</f>
        <v>693.22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4.675</v>
      </c>
      <c r="D145" s="250" t="n">
        <f aca="false">+$D$10</f>
        <v>5.5</v>
      </c>
      <c r="E145" s="235" t="n">
        <f aca="false">+$E$10</f>
        <v>6.325</v>
      </c>
      <c r="F145" s="251" t="n">
        <f aca="false">$B145*C145</f>
        <v>514.25</v>
      </c>
      <c r="G145" s="252" t="n">
        <f aca="false">$B145*D145</f>
        <v>605</v>
      </c>
      <c r="H145" s="253" t="n">
        <f aca="false">$B145*E145</f>
        <v>695.75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4.675</v>
      </c>
      <c r="D146" s="250" t="n">
        <f aca="false">+$D$10</f>
        <v>5.5</v>
      </c>
      <c r="E146" s="235" t="n">
        <f aca="false">+$E$10</f>
        <v>6.325</v>
      </c>
      <c r="F146" s="251" t="n">
        <f aca="false">$B146*C146</f>
        <v>516.12</v>
      </c>
      <c r="G146" s="252" t="n">
        <f aca="false">$B146*D146</f>
        <v>607.2</v>
      </c>
      <c r="H146" s="253" t="n">
        <f aca="false">$B146*E146</f>
        <v>698.28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4.675</v>
      </c>
      <c r="D147" s="250" t="n">
        <f aca="false">+$D$10</f>
        <v>5.5</v>
      </c>
      <c r="E147" s="235" t="n">
        <f aca="false">+$E$10</f>
        <v>6.325</v>
      </c>
      <c r="F147" s="251" t="n">
        <f aca="false">$B147*C147</f>
        <v>517.99</v>
      </c>
      <c r="G147" s="252" t="n">
        <f aca="false">$B147*D147</f>
        <v>609.4</v>
      </c>
      <c r="H147" s="253" t="n">
        <f aca="false">$B147*E147</f>
        <v>700.81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4.675</v>
      </c>
      <c r="D148" s="250" t="n">
        <f aca="false">+$D$10</f>
        <v>5.5</v>
      </c>
      <c r="E148" s="235" t="n">
        <f aca="false">+$E$10</f>
        <v>6.325</v>
      </c>
      <c r="F148" s="251" t="n">
        <f aca="false">$B148*C148</f>
        <v>519.86</v>
      </c>
      <c r="G148" s="252" t="n">
        <f aca="false">$B148*D148</f>
        <v>611.6</v>
      </c>
      <c r="H148" s="253" t="n">
        <f aca="false">$B148*E148</f>
        <v>703.34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4.675</v>
      </c>
      <c r="D149" s="250" t="n">
        <f aca="false">+$D$10</f>
        <v>5.5</v>
      </c>
      <c r="E149" s="235" t="n">
        <f aca="false">+$E$10</f>
        <v>6.325</v>
      </c>
      <c r="F149" s="251" t="n">
        <f aca="false">$B149*C149</f>
        <v>521.73</v>
      </c>
      <c r="G149" s="252" t="n">
        <f aca="false">$B149*D149</f>
        <v>613.8</v>
      </c>
      <c r="H149" s="253" t="n">
        <f aca="false">$B149*E149</f>
        <v>705.87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4.675</v>
      </c>
      <c r="D150" s="250" t="n">
        <f aca="false">+$D$10</f>
        <v>5.5</v>
      </c>
      <c r="E150" s="235" t="n">
        <f aca="false">+$E$10</f>
        <v>6.325</v>
      </c>
      <c r="F150" s="251" t="n">
        <f aca="false">$B150*C150</f>
        <v>523.6</v>
      </c>
      <c r="G150" s="252" t="n">
        <f aca="false">$B150*D150</f>
        <v>616</v>
      </c>
      <c r="H150" s="253" t="n">
        <f aca="false">$B150*E150</f>
        <v>708.4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4.675</v>
      </c>
      <c r="D151" s="250" t="n">
        <f aca="false">+$D$10</f>
        <v>5.5</v>
      </c>
      <c r="E151" s="235" t="n">
        <f aca="false">+$E$10</f>
        <v>6.325</v>
      </c>
      <c r="F151" s="251" t="n">
        <f aca="false">$B151*C151</f>
        <v>525.47</v>
      </c>
      <c r="G151" s="252" t="n">
        <f aca="false">$B151*D151</f>
        <v>618.2</v>
      </c>
      <c r="H151" s="253" t="n">
        <f aca="false">$B151*E151</f>
        <v>710.93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4.675</v>
      </c>
      <c r="D152" s="250" t="n">
        <f aca="false">+$D$10</f>
        <v>5.5</v>
      </c>
      <c r="E152" s="235" t="n">
        <f aca="false">+$E$10</f>
        <v>6.325</v>
      </c>
      <c r="F152" s="251" t="n">
        <f aca="false">$B152*C152</f>
        <v>527.34</v>
      </c>
      <c r="G152" s="252" t="n">
        <f aca="false">$B152*D152</f>
        <v>620.4</v>
      </c>
      <c r="H152" s="253" t="n">
        <f aca="false">$B152*E152</f>
        <v>713.46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4.675</v>
      </c>
      <c r="D153" s="250" t="n">
        <f aca="false">+$D$10</f>
        <v>5.5</v>
      </c>
      <c r="E153" s="235" t="n">
        <f aca="false">+$E$10</f>
        <v>6.325</v>
      </c>
      <c r="F153" s="251" t="n">
        <f aca="false">$B153*C153</f>
        <v>529.21</v>
      </c>
      <c r="G153" s="252" t="n">
        <f aca="false">$B153*D153</f>
        <v>622.6</v>
      </c>
      <c r="H153" s="253" t="n">
        <f aca="false">$B153*E153</f>
        <v>715.99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4.675</v>
      </c>
      <c r="D154" s="250" t="n">
        <f aca="false">+$D$10</f>
        <v>5.5</v>
      </c>
      <c r="E154" s="235" t="n">
        <f aca="false">+$E$10</f>
        <v>6.325</v>
      </c>
      <c r="F154" s="251" t="n">
        <f aca="false">$B154*C154</f>
        <v>531.08</v>
      </c>
      <c r="G154" s="252" t="n">
        <f aca="false">$B154*D154</f>
        <v>624.8</v>
      </c>
      <c r="H154" s="253" t="n">
        <f aca="false">$B154*E154</f>
        <v>718.52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4.675</v>
      </c>
      <c r="D155" s="250" t="n">
        <f aca="false">+$D$10</f>
        <v>5.5</v>
      </c>
      <c r="E155" s="235" t="n">
        <f aca="false">+$E$10</f>
        <v>6.325</v>
      </c>
      <c r="F155" s="251" t="n">
        <f aca="false">$B155*C155</f>
        <v>532.95</v>
      </c>
      <c r="G155" s="252" t="n">
        <f aca="false">$B155*D155</f>
        <v>627</v>
      </c>
      <c r="H155" s="253" t="n">
        <f aca="false">$B155*E155</f>
        <v>721.05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4.675</v>
      </c>
      <c r="D156" s="250" t="n">
        <f aca="false">+$D$10</f>
        <v>5.5</v>
      </c>
      <c r="E156" s="235" t="n">
        <f aca="false">+$E$10</f>
        <v>6.325</v>
      </c>
      <c r="F156" s="251" t="n">
        <f aca="false">$B156*C156</f>
        <v>534.82</v>
      </c>
      <c r="G156" s="252" t="n">
        <f aca="false">$B156*D156</f>
        <v>629.2</v>
      </c>
      <c r="H156" s="253" t="n">
        <f aca="false">$B156*E156</f>
        <v>723.58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4.675</v>
      </c>
      <c r="D157" s="250" t="n">
        <f aca="false">+$D$10</f>
        <v>5.5</v>
      </c>
      <c r="E157" s="235" t="n">
        <f aca="false">+$E$10</f>
        <v>6.325</v>
      </c>
      <c r="F157" s="251" t="n">
        <f aca="false">$B157*C157</f>
        <v>536.69</v>
      </c>
      <c r="G157" s="252" t="n">
        <f aca="false">$B157*D157</f>
        <v>631.4</v>
      </c>
      <c r="H157" s="253" t="n">
        <f aca="false">$B157*E157</f>
        <v>726.11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4.675</v>
      </c>
      <c r="D158" s="250" t="n">
        <f aca="false">+$D$10</f>
        <v>5.5</v>
      </c>
      <c r="E158" s="235" t="n">
        <f aca="false">+$E$10</f>
        <v>6.325</v>
      </c>
      <c r="F158" s="251" t="n">
        <f aca="false">$B158*C158</f>
        <v>538.56</v>
      </c>
      <c r="G158" s="252" t="n">
        <f aca="false">$B158*D158</f>
        <v>633.6</v>
      </c>
      <c r="H158" s="253" t="n">
        <f aca="false">$B158*E158</f>
        <v>728.64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4.675</v>
      </c>
      <c r="D159" s="250" t="n">
        <f aca="false">+$D$10</f>
        <v>5.5</v>
      </c>
      <c r="E159" s="235" t="n">
        <f aca="false">+$E$10</f>
        <v>6.325</v>
      </c>
      <c r="F159" s="251" t="n">
        <f aca="false">$B159*C159</f>
        <v>540.43</v>
      </c>
      <c r="G159" s="252" t="n">
        <f aca="false">$B159*D159</f>
        <v>635.8</v>
      </c>
      <c r="H159" s="253" t="n">
        <f aca="false">$B159*E159</f>
        <v>731.17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4.675</v>
      </c>
      <c r="D160" s="250" t="n">
        <f aca="false">+$D$10</f>
        <v>5.5</v>
      </c>
      <c r="E160" s="235" t="n">
        <f aca="false">+$E$10</f>
        <v>6.325</v>
      </c>
      <c r="F160" s="251" t="n">
        <f aca="false">$B160*C160</f>
        <v>542.3</v>
      </c>
      <c r="G160" s="252" t="n">
        <f aca="false">$B160*D160</f>
        <v>638</v>
      </c>
      <c r="H160" s="253" t="n">
        <f aca="false">$B160*E160</f>
        <v>733.7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4.675</v>
      </c>
      <c r="D161" s="250" t="n">
        <f aca="false">+$D$10</f>
        <v>5.5</v>
      </c>
      <c r="E161" s="235" t="n">
        <f aca="false">+$E$10</f>
        <v>6.325</v>
      </c>
      <c r="F161" s="251" t="n">
        <f aca="false">$B161*C161</f>
        <v>544.17</v>
      </c>
      <c r="G161" s="252" t="n">
        <f aca="false">$B161*D161</f>
        <v>640.2</v>
      </c>
      <c r="H161" s="253" t="n">
        <f aca="false">$B161*E161</f>
        <v>736.23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4.675</v>
      </c>
      <c r="D162" s="250" t="n">
        <f aca="false">+$D$10</f>
        <v>5.5</v>
      </c>
      <c r="E162" s="235" t="n">
        <f aca="false">+$E$10</f>
        <v>6.325</v>
      </c>
      <c r="F162" s="251" t="n">
        <f aca="false">$B162*C162</f>
        <v>546.04</v>
      </c>
      <c r="G162" s="252" t="n">
        <f aca="false">$B162*D162</f>
        <v>642.4</v>
      </c>
      <c r="H162" s="253" t="n">
        <f aca="false">$B162*E162</f>
        <v>738.76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4.675</v>
      </c>
      <c r="D163" s="250" t="n">
        <f aca="false">+$D$10</f>
        <v>5.5</v>
      </c>
      <c r="E163" s="235" t="n">
        <f aca="false">+$E$10</f>
        <v>6.325</v>
      </c>
      <c r="F163" s="251" t="n">
        <f aca="false">$B163*C163</f>
        <v>547.91</v>
      </c>
      <c r="G163" s="252" t="n">
        <f aca="false">$B163*D163</f>
        <v>644.6</v>
      </c>
      <c r="H163" s="253" t="n">
        <f aca="false">$B163*E163</f>
        <v>741.29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4.675</v>
      </c>
      <c r="D164" s="250" t="n">
        <f aca="false">+$D$10</f>
        <v>5.5</v>
      </c>
      <c r="E164" s="235" t="n">
        <f aca="false">+$E$10</f>
        <v>6.325</v>
      </c>
      <c r="F164" s="251" t="n">
        <f aca="false">$B164*C164</f>
        <v>549.78</v>
      </c>
      <c r="G164" s="252" t="n">
        <f aca="false">$B164*D164</f>
        <v>646.8</v>
      </c>
      <c r="H164" s="253" t="n">
        <f aca="false">$B164*E164</f>
        <v>743.82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4.675</v>
      </c>
      <c r="D165" s="250" t="n">
        <f aca="false">+$D$10</f>
        <v>5.5</v>
      </c>
      <c r="E165" s="235" t="n">
        <f aca="false">+$E$10</f>
        <v>6.325</v>
      </c>
      <c r="F165" s="251" t="n">
        <f aca="false">$B165*C165</f>
        <v>551.65</v>
      </c>
      <c r="G165" s="252" t="n">
        <f aca="false">$B165*D165</f>
        <v>649</v>
      </c>
      <c r="H165" s="253" t="n">
        <f aca="false">$B165*E165</f>
        <v>746.35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4.675</v>
      </c>
      <c r="D166" s="250" t="n">
        <f aca="false">+$D$10</f>
        <v>5.5</v>
      </c>
      <c r="E166" s="235" t="n">
        <f aca="false">+$E$10</f>
        <v>6.325</v>
      </c>
      <c r="F166" s="251" t="n">
        <f aca="false">$B166*C166</f>
        <v>553.52</v>
      </c>
      <c r="G166" s="252" t="n">
        <f aca="false">$B166*D166</f>
        <v>651.2</v>
      </c>
      <c r="H166" s="253" t="n">
        <f aca="false">$B166*E166</f>
        <v>748.88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4.675</v>
      </c>
      <c r="D167" s="250" t="n">
        <f aca="false">+$D$10</f>
        <v>5.5</v>
      </c>
      <c r="E167" s="235" t="n">
        <f aca="false">+$E$10</f>
        <v>6.325</v>
      </c>
      <c r="F167" s="251" t="n">
        <f aca="false">$B167*C167</f>
        <v>555.39</v>
      </c>
      <c r="G167" s="252" t="n">
        <f aca="false">$B167*D167</f>
        <v>653.4</v>
      </c>
      <c r="H167" s="253" t="n">
        <f aca="false">$B167*E167</f>
        <v>751.41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4.675</v>
      </c>
      <c r="D168" s="250" t="n">
        <f aca="false">+$D$10</f>
        <v>5.5</v>
      </c>
      <c r="E168" s="235" t="n">
        <f aca="false">+$E$10</f>
        <v>6.325</v>
      </c>
      <c r="F168" s="251" t="n">
        <f aca="false">$B168*C168</f>
        <v>557.26</v>
      </c>
      <c r="G168" s="252" t="n">
        <f aca="false">$B168*D168</f>
        <v>655.6</v>
      </c>
      <c r="H168" s="253" t="n">
        <f aca="false">$B168*E168</f>
        <v>753.94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4.675</v>
      </c>
      <c r="D169" s="250" t="n">
        <f aca="false">+$D$10</f>
        <v>5.5</v>
      </c>
      <c r="E169" s="235" t="n">
        <f aca="false">+$E$10</f>
        <v>6.325</v>
      </c>
      <c r="F169" s="251" t="n">
        <f aca="false">$B169*C169</f>
        <v>559.13</v>
      </c>
      <c r="G169" s="252" t="n">
        <f aca="false">$B169*D169</f>
        <v>657.8</v>
      </c>
      <c r="H169" s="253" t="n">
        <f aca="false">$B169*E169</f>
        <v>756.47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4.675</v>
      </c>
      <c r="D170" s="250" t="n">
        <f aca="false">+$D$10</f>
        <v>5.5</v>
      </c>
      <c r="E170" s="235" t="n">
        <f aca="false">+$E$10</f>
        <v>6.325</v>
      </c>
      <c r="F170" s="251" t="n">
        <f aca="false">$B170*C170</f>
        <v>561</v>
      </c>
      <c r="G170" s="252" t="n">
        <f aca="false">$B170*D170</f>
        <v>660</v>
      </c>
      <c r="H170" s="253" t="n">
        <f aca="false">$B170*E170</f>
        <v>759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4.675</v>
      </c>
      <c r="D171" s="250" t="n">
        <f aca="false">+$D$10</f>
        <v>5.5</v>
      </c>
      <c r="E171" s="235" t="n">
        <f aca="false">+$E$10</f>
        <v>6.325</v>
      </c>
      <c r="F171" s="251" t="n">
        <f aca="false">$B171*C171</f>
        <v>562.87</v>
      </c>
      <c r="G171" s="252" t="n">
        <f aca="false">$B171*D171</f>
        <v>662.2</v>
      </c>
      <c r="H171" s="253" t="n">
        <f aca="false">$B171*E171</f>
        <v>761.53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4.675</v>
      </c>
      <c r="D172" s="250" t="n">
        <f aca="false">+$D$10</f>
        <v>5.5</v>
      </c>
      <c r="E172" s="235" t="n">
        <f aca="false">+$E$10</f>
        <v>6.325</v>
      </c>
      <c r="F172" s="251" t="n">
        <f aca="false">$B172*C172</f>
        <v>564.74</v>
      </c>
      <c r="G172" s="252" t="n">
        <f aca="false">$B172*D172</f>
        <v>664.4</v>
      </c>
      <c r="H172" s="253" t="n">
        <f aca="false">$B172*E172</f>
        <v>764.06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4.675</v>
      </c>
      <c r="D173" s="250" t="n">
        <f aca="false">+$D$10</f>
        <v>5.5</v>
      </c>
      <c r="E173" s="235" t="n">
        <f aca="false">+$E$10</f>
        <v>6.325</v>
      </c>
      <c r="F173" s="251" t="n">
        <f aca="false">$B173*C173</f>
        <v>566.61</v>
      </c>
      <c r="G173" s="252" t="n">
        <f aca="false">$B173*D173</f>
        <v>666.6</v>
      </c>
      <c r="H173" s="253" t="n">
        <f aca="false">$B173*E173</f>
        <v>766.59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4.675</v>
      </c>
      <c r="D174" s="250" t="n">
        <f aca="false">+$D$10</f>
        <v>5.5</v>
      </c>
      <c r="E174" s="235" t="n">
        <f aca="false">+$E$10</f>
        <v>6.325</v>
      </c>
      <c r="F174" s="251" t="n">
        <f aca="false">$B174*C174</f>
        <v>568.48</v>
      </c>
      <c r="G174" s="252" t="n">
        <f aca="false">$B174*D174</f>
        <v>668.8</v>
      </c>
      <c r="H174" s="253" t="n">
        <f aca="false">$B174*E174</f>
        <v>769.12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4.675</v>
      </c>
      <c r="D175" s="250" t="n">
        <f aca="false">+$D$10</f>
        <v>5.5</v>
      </c>
      <c r="E175" s="235" t="n">
        <f aca="false">+$E$10</f>
        <v>6.325</v>
      </c>
      <c r="F175" s="251" t="n">
        <f aca="false">$B175*C175</f>
        <v>570.35</v>
      </c>
      <c r="G175" s="252" t="n">
        <f aca="false">$B175*D175</f>
        <v>671</v>
      </c>
      <c r="H175" s="253" t="n">
        <f aca="false">$B175*E175</f>
        <v>771.65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4.675</v>
      </c>
      <c r="D176" s="250" t="n">
        <f aca="false">+$D$10</f>
        <v>5.5</v>
      </c>
      <c r="E176" s="235" t="n">
        <f aca="false">+$E$10</f>
        <v>6.325</v>
      </c>
      <c r="F176" s="251" t="n">
        <f aca="false">$B176*C176</f>
        <v>572.22</v>
      </c>
      <c r="G176" s="252" t="n">
        <f aca="false">$B176*D176</f>
        <v>673.2</v>
      </c>
      <c r="H176" s="253" t="n">
        <f aca="false">$B176*E176</f>
        <v>774.18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4.675</v>
      </c>
      <c r="D177" s="250" t="n">
        <f aca="false">+$D$10</f>
        <v>5.5</v>
      </c>
      <c r="E177" s="235" t="n">
        <f aca="false">+$E$10</f>
        <v>6.325</v>
      </c>
      <c r="F177" s="251" t="n">
        <f aca="false">$B177*C177</f>
        <v>574.09</v>
      </c>
      <c r="G177" s="252" t="n">
        <f aca="false">$B177*D177</f>
        <v>675.4</v>
      </c>
      <c r="H177" s="253" t="n">
        <f aca="false">$B177*E177</f>
        <v>776.71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4.675</v>
      </c>
      <c r="D178" s="250" t="n">
        <f aca="false">+$D$10</f>
        <v>5.5</v>
      </c>
      <c r="E178" s="235" t="n">
        <f aca="false">+$E$10</f>
        <v>6.325</v>
      </c>
      <c r="F178" s="251" t="n">
        <f aca="false">$B178*C178</f>
        <v>575.96</v>
      </c>
      <c r="G178" s="252" t="n">
        <f aca="false">$B178*D178</f>
        <v>677.6</v>
      </c>
      <c r="H178" s="253" t="n">
        <f aca="false">$B178*E178</f>
        <v>779.24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4.675</v>
      </c>
      <c r="D179" s="250" t="n">
        <f aca="false">+$D$10</f>
        <v>5.5</v>
      </c>
      <c r="E179" s="235" t="n">
        <f aca="false">+$E$10</f>
        <v>6.325</v>
      </c>
      <c r="F179" s="251" t="n">
        <f aca="false">$B179*C179</f>
        <v>577.83</v>
      </c>
      <c r="G179" s="252" t="n">
        <f aca="false">$B179*D179</f>
        <v>679.8</v>
      </c>
      <c r="H179" s="253" t="n">
        <f aca="false">$B179*E179</f>
        <v>781.77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4.675</v>
      </c>
      <c r="D180" s="250" t="n">
        <f aca="false">+$D$10</f>
        <v>5.5</v>
      </c>
      <c r="E180" s="235" t="n">
        <f aca="false">+$E$10</f>
        <v>6.325</v>
      </c>
      <c r="F180" s="251" t="n">
        <f aca="false">$B180*C180</f>
        <v>579.7</v>
      </c>
      <c r="G180" s="252" t="n">
        <f aca="false">$B180*D180</f>
        <v>682</v>
      </c>
      <c r="H180" s="253" t="n">
        <f aca="false">$B180*E180</f>
        <v>784.3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4.675</v>
      </c>
      <c r="D181" s="250" t="n">
        <f aca="false">+$D$10</f>
        <v>5.5</v>
      </c>
      <c r="E181" s="235" t="n">
        <f aca="false">+$E$10</f>
        <v>6.325</v>
      </c>
      <c r="F181" s="251" t="n">
        <f aca="false">$B181*C181</f>
        <v>581.57</v>
      </c>
      <c r="G181" s="252" t="n">
        <f aca="false">$B181*D181</f>
        <v>684.2</v>
      </c>
      <c r="H181" s="253" t="n">
        <f aca="false">$B181*E181</f>
        <v>786.83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4.675</v>
      </c>
      <c r="D182" s="250" t="n">
        <f aca="false">+$D$10</f>
        <v>5.5</v>
      </c>
      <c r="E182" s="235" t="n">
        <f aca="false">+$E$10</f>
        <v>6.325</v>
      </c>
      <c r="F182" s="251" t="n">
        <f aca="false">$B182*C182</f>
        <v>583.44</v>
      </c>
      <c r="G182" s="252" t="n">
        <f aca="false">$B182*D182</f>
        <v>686.4</v>
      </c>
      <c r="H182" s="253" t="n">
        <f aca="false">$B182*E182</f>
        <v>789.36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4.675</v>
      </c>
      <c r="D183" s="250" t="n">
        <f aca="false">+$D$10</f>
        <v>5.5</v>
      </c>
      <c r="E183" s="235" t="n">
        <f aca="false">+$E$10</f>
        <v>6.325</v>
      </c>
      <c r="F183" s="251" t="n">
        <f aca="false">$B183*C183</f>
        <v>585.31</v>
      </c>
      <c r="G183" s="252" t="n">
        <f aca="false">$B183*D183</f>
        <v>688.6</v>
      </c>
      <c r="H183" s="253" t="n">
        <f aca="false">$B183*E183</f>
        <v>791.89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4.675</v>
      </c>
      <c r="D184" s="250" t="n">
        <f aca="false">+$D$10</f>
        <v>5.5</v>
      </c>
      <c r="E184" s="235" t="n">
        <f aca="false">+$E$10</f>
        <v>6.325</v>
      </c>
      <c r="F184" s="251" t="n">
        <f aca="false">$B184*C184</f>
        <v>587.18</v>
      </c>
      <c r="G184" s="252" t="n">
        <f aca="false">$B184*D184</f>
        <v>690.8</v>
      </c>
      <c r="H184" s="253" t="n">
        <f aca="false">$B184*E184</f>
        <v>794.42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4.675</v>
      </c>
      <c r="D185" s="250" t="n">
        <f aca="false">+$D$10</f>
        <v>5.5</v>
      </c>
      <c r="E185" s="235" t="n">
        <f aca="false">+$E$10</f>
        <v>6.325</v>
      </c>
      <c r="F185" s="251" t="n">
        <f aca="false">$B185*C185</f>
        <v>589.05</v>
      </c>
      <c r="G185" s="252" t="n">
        <f aca="false">$B185*D185</f>
        <v>693</v>
      </c>
      <c r="H185" s="253" t="n">
        <f aca="false">$B185*E185</f>
        <v>796.95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4.675</v>
      </c>
      <c r="D186" s="250" t="n">
        <f aca="false">+$D$10</f>
        <v>5.5</v>
      </c>
      <c r="E186" s="235" t="n">
        <f aca="false">+$E$10</f>
        <v>6.325</v>
      </c>
      <c r="F186" s="251" t="n">
        <f aca="false">$B186*C186</f>
        <v>590.92</v>
      </c>
      <c r="G186" s="252" t="n">
        <f aca="false">$B186*D186</f>
        <v>695.2</v>
      </c>
      <c r="H186" s="253" t="n">
        <f aca="false">$B186*E186</f>
        <v>799.48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4.675</v>
      </c>
      <c r="D187" s="250" t="n">
        <f aca="false">+$D$10</f>
        <v>5.5</v>
      </c>
      <c r="E187" s="235" t="n">
        <f aca="false">+$E$10</f>
        <v>6.325</v>
      </c>
      <c r="F187" s="251" t="n">
        <f aca="false">$B187*C187</f>
        <v>592.79</v>
      </c>
      <c r="G187" s="252" t="n">
        <f aca="false">$B187*D187</f>
        <v>697.4</v>
      </c>
      <c r="H187" s="253" t="n">
        <f aca="false">$B187*E187</f>
        <v>802.01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4.675</v>
      </c>
      <c r="D188" s="250" t="n">
        <f aca="false">+$D$10</f>
        <v>5.5</v>
      </c>
      <c r="E188" s="235" t="n">
        <f aca="false">+$E$10</f>
        <v>6.325</v>
      </c>
      <c r="F188" s="251" t="n">
        <f aca="false">$B188*C188</f>
        <v>594.66</v>
      </c>
      <c r="G188" s="252" t="n">
        <f aca="false">$B188*D188</f>
        <v>699.6</v>
      </c>
      <c r="H188" s="253" t="n">
        <f aca="false">$B188*E188</f>
        <v>804.54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4.675</v>
      </c>
      <c r="D189" s="250" t="n">
        <f aca="false">+$D$10</f>
        <v>5.5</v>
      </c>
      <c r="E189" s="235" t="n">
        <f aca="false">+$E$10</f>
        <v>6.325</v>
      </c>
      <c r="F189" s="251" t="n">
        <f aca="false">$B189*C189</f>
        <v>596.53</v>
      </c>
      <c r="G189" s="252" t="n">
        <f aca="false">$B189*D189</f>
        <v>701.8</v>
      </c>
      <c r="H189" s="253" t="n">
        <f aca="false">$B189*E189</f>
        <v>807.07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4.675</v>
      </c>
      <c r="D190" s="250" t="n">
        <f aca="false">+$D$10</f>
        <v>5.5</v>
      </c>
      <c r="E190" s="235" t="n">
        <f aca="false">+$E$10</f>
        <v>6.325</v>
      </c>
      <c r="F190" s="251" t="n">
        <f aca="false">$B190*C190</f>
        <v>598.4</v>
      </c>
      <c r="G190" s="252" t="n">
        <f aca="false">$B190*D190</f>
        <v>704</v>
      </c>
      <c r="H190" s="253" t="n">
        <f aca="false">$B190*E190</f>
        <v>809.6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4.675</v>
      </c>
      <c r="D191" s="250" t="n">
        <f aca="false">+$D$10</f>
        <v>5.5</v>
      </c>
      <c r="E191" s="235" t="n">
        <f aca="false">+$E$10</f>
        <v>6.325</v>
      </c>
      <c r="F191" s="251" t="n">
        <f aca="false">$B191*C191</f>
        <v>600.27</v>
      </c>
      <c r="G191" s="252" t="n">
        <f aca="false">$B191*D191</f>
        <v>706.2</v>
      </c>
      <c r="H191" s="253" t="n">
        <f aca="false">$B191*E191</f>
        <v>812.13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4.675</v>
      </c>
      <c r="D192" s="250" t="n">
        <f aca="false">+$D$10</f>
        <v>5.5</v>
      </c>
      <c r="E192" s="235" t="n">
        <f aca="false">+$E$10</f>
        <v>6.325</v>
      </c>
      <c r="F192" s="251" t="n">
        <f aca="false">$B192*C192</f>
        <v>602.14</v>
      </c>
      <c r="G192" s="252" t="n">
        <f aca="false">$B192*D192</f>
        <v>708.4</v>
      </c>
      <c r="H192" s="253" t="n">
        <f aca="false">$B192*E192</f>
        <v>814.66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4.675</v>
      </c>
      <c r="D193" s="250" t="n">
        <f aca="false">+$D$10</f>
        <v>5.5</v>
      </c>
      <c r="E193" s="235" t="n">
        <f aca="false">+$E$10</f>
        <v>6.325</v>
      </c>
      <c r="F193" s="251" t="n">
        <f aca="false">$B193*C193</f>
        <v>604.01</v>
      </c>
      <c r="G193" s="252" t="n">
        <f aca="false">$B193*D193</f>
        <v>710.6</v>
      </c>
      <c r="H193" s="253" t="n">
        <f aca="false">$B193*E193</f>
        <v>817.19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4.675</v>
      </c>
      <c r="D194" s="250" t="n">
        <f aca="false">+$D$10</f>
        <v>5.5</v>
      </c>
      <c r="E194" s="235" t="n">
        <f aca="false">+$E$10</f>
        <v>6.325</v>
      </c>
      <c r="F194" s="251" t="n">
        <f aca="false">$B194*C194</f>
        <v>605.88</v>
      </c>
      <c r="G194" s="252" t="n">
        <f aca="false">$B194*D194</f>
        <v>712.8</v>
      </c>
      <c r="H194" s="253" t="n">
        <f aca="false">$B194*E194</f>
        <v>819.72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4.675</v>
      </c>
      <c r="D195" s="250" t="n">
        <f aca="false">+$D$10</f>
        <v>5.5</v>
      </c>
      <c r="E195" s="235" t="n">
        <f aca="false">+$E$10</f>
        <v>6.325</v>
      </c>
      <c r="F195" s="251" t="n">
        <f aca="false">$B195*C195</f>
        <v>607.75</v>
      </c>
      <c r="G195" s="252" t="n">
        <f aca="false">$B195*D195</f>
        <v>715</v>
      </c>
      <c r="H195" s="253" t="n">
        <f aca="false">$B195*E195</f>
        <v>822.25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4.675</v>
      </c>
      <c r="D196" s="250" t="n">
        <f aca="false">+$D$10</f>
        <v>5.5</v>
      </c>
      <c r="E196" s="235" t="n">
        <f aca="false">+$E$10</f>
        <v>6.325</v>
      </c>
      <c r="F196" s="251" t="n">
        <f aca="false">$B196*C196</f>
        <v>609.62</v>
      </c>
      <c r="G196" s="252" t="n">
        <f aca="false">$B196*D196</f>
        <v>717.2</v>
      </c>
      <c r="H196" s="253" t="n">
        <f aca="false">$B196*E196</f>
        <v>824.78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4.675</v>
      </c>
      <c r="D197" s="250" t="n">
        <f aca="false">+$D$10</f>
        <v>5.5</v>
      </c>
      <c r="E197" s="235" t="n">
        <f aca="false">+$E$10</f>
        <v>6.325</v>
      </c>
      <c r="F197" s="251" t="n">
        <f aca="false">$B197*C197</f>
        <v>611.49</v>
      </c>
      <c r="G197" s="252" t="n">
        <f aca="false">$B197*D197</f>
        <v>719.4</v>
      </c>
      <c r="H197" s="253" t="n">
        <f aca="false">$B197*E197</f>
        <v>827.31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4.675</v>
      </c>
      <c r="D198" s="250" t="n">
        <f aca="false">+$D$10</f>
        <v>5.5</v>
      </c>
      <c r="E198" s="235" t="n">
        <f aca="false">+$E$10</f>
        <v>6.325</v>
      </c>
      <c r="F198" s="251" t="n">
        <f aca="false">$B198*C198</f>
        <v>613.36</v>
      </c>
      <c r="G198" s="252" t="n">
        <f aca="false">$B198*D198</f>
        <v>721.6</v>
      </c>
      <c r="H198" s="253" t="n">
        <f aca="false">$B198*E198</f>
        <v>829.84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4.675</v>
      </c>
      <c r="D199" s="250" t="n">
        <f aca="false">+$D$10</f>
        <v>5.5</v>
      </c>
      <c r="E199" s="235" t="n">
        <f aca="false">+$E$10</f>
        <v>6.325</v>
      </c>
      <c r="F199" s="251" t="n">
        <f aca="false">$B199*C199</f>
        <v>615.23</v>
      </c>
      <c r="G199" s="252" t="n">
        <f aca="false">$B199*D199</f>
        <v>723.8</v>
      </c>
      <c r="H199" s="253" t="n">
        <f aca="false">$B199*E199</f>
        <v>832.37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4.675</v>
      </c>
      <c r="D200" s="250" t="n">
        <f aca="false">+$D$10</f>
        <v>5.5</v>
      </c>
      <c r="E200" s="235" t="n">
        <f aca="false">+$E$10</f>
        <v>6.325</v>
      </c>
      <c r="F200" s="251" t="n">
        <f aca="false">$B200*C200</f>
        <v>617.1</v>
      </c>
      <c r="G200" s="252" t="n">
        <f aca="false">$B200*D200</f>
        <v>726</v>
      </c>
      <c r="H200" s="253" t="n">
        <f aca="false">$B200*E200</f>
        <v>834.9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4.675</v>
      </c>
      <c r="D201" s="250" t="n">
        <f aca="false">+$D$10</f>
        <v>5.5</v>
      </c>
      <c r="E201" s="235" t="n">
        <f aca="false">+$E$10</f>
        <v>6.325</v>
      </c>
      <c r="F201" s="251" t="n">
        <f aca="false">$B201*C201</f>
        <v>618.97</v>
      </c>
      <c r="G201" s="252" t="n">
        <f aca="false">$B201*D201</f>
        <v>728.2</v>
      </c>
      <c r="H201" s="253" t="n">
        <f aca="false">$B201*E201</f>
        <v>837.43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4.675</v>
      </c>
      <c r="D202" s="250" t="n">
        <f aca="false">+$D$10</f>
        <v>5.5</v>
      </c>
      <c r="E202" s="235" t="n">
        <f aca="false">+$E$10</f>
        <v>6.325</v>
      </c>
      <c r="F202" s="251" t="n">
        <f aca="false">$B202*C202</f>
        <v>620.84</v>
      </c>
      <c r="G202" s="252" t="n">
        <f aca="false">$B202*D202</f>
        <v>730.4</v>
      </c>
      <c r="H202" s="253" t="n">
        <f aca="false">$B202*E202</f>
        <v>839.96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4.675</v>
      </c>
      <c r="D203" s="250" t="n">
        <f aca="false">+$D$10</f>
        <v>5.5</v>
      </c>
      <c r="E203" s="235" t="n">
        <f aca="false">+$E$10</f>
        <v>6.325</v>
      </c>
      <c r="F203" s="251" t="n">
        <f aca="false">$B203*C203</f>
        <v>622.71</v>
      </c>
      <c r="G203" s="252" t="n">
        <f aca="false">$B203*D203</f>
        <v>732.6</v>
      </c>
      <c r="H203" s="253" t="n">
        <f aca="false">$B203*E203</f>
        <v>842.49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4.675</v>
      </c>
      <c r="D204" s="250" t="n">
        <f aca="false">+$D$10</f>
        <v>5.5</v>
      </c>
      <c r="E204" s="235" t="n">
        <f aca="false">+$E$10</f>
        <v>6.325</v>
      </c>
      <c r="F204" s="251" t="n">
        <f aca="false">$B204*C204</f>
        <v>624.58</v>
      </c>
      <c r="G204" s="252" t="n">
        <f aca="false">$B204*D204</f>
        <v>734.8</v>
      </c>
      <c r="H204" s="253" t="n">
        <f aca="false">$B204*E204</f>
        <v>845.02</v>
      </c>
    </row>
    <row r="205" customFormat="false" ht="13.8" hidden="false" customHeight="false" outlineLevel="0" collapsed="false">
      <c r="A205" s="3" t="n">
        <v>200</v>
      </c>
      <c r="B205" s="287" t="n">
        <f aca="false">90+(A205-90)*$E$8</f>
        <v>134</v>
      </c>
      <c r="C205" s="267" t="n">
        <f aca="false">+$C$10</f>
        <v>4.675</v>
      </c>
      <c r="D205" s="267" t="n">
        <f aca="false">+$D$10</f>
        <v>5.5</v>
      </c>
      <c r="E205" s="268" t="n">
        <f aca="false">+$E$10</f>
        <v>6.325</v>
      </c>
      <c r="F205" s="269" t="n">
        <f aca="false">$B205*C205</f>
        <v>626.45</v>
      </c>
      <c r="G205" s="270" t="n">
        <f aca="false">$B205*D205</f>
        <v>737</v>
      </c>
      <c r="H205" s="271" t="n">
        <f aca="false">$B205*E205</f>
        <v>847.55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4" min="2" style="0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273"/>
      <c r="D1" s="273"/>
      <c r="E1" s="199"/>
      <c r="F1" s="200"/>
      <c r="G1" s="201"/>
      <c r="H1" s="202"/>
      <c r="I1" s="203"/>
      <c r="J1" s="203"/>
      <c r="K1" s="203"/>
    </row>
    <row r="2" customFormat="false" ht="19.7" hidden="false" customHeight="false" outlineLevel="0" collapsed="false">
      <c r="A2" s="204"/>
      <c r="B2" s="205"/>
      <c r="C2" s="209"/>
      <c r="D2" s="209"/>
      <c r="E2" s="207"/>
      <c r="F2" s="208"/>
      <c r="G2" s="209"/>
      <c r="H2" s="210"/>
      <c r="I2" s="203"/>
      <c r="J2" s="203"/>
      <c r="K2" s="203"/>
    </row>
    <row r="3" customFormat="false" ht="19.7" hidden="false" customHeight="false" outlineLevel="0" collapsed="false">
      <c r="A3" s="204"/>
      <c r="B3" s="211"/>
      <c r="C3" s="213"/>
      <c r="D3" s="213"/>
      <c r="E3" s="212"/>
      <c r="F3" s="209"/>
      <c r="G3" s="213"/>
      <c r="H3" s="214"/>
      <c r="I3" s="203"/>
      <c r="J3" s="203"/>
      <c r="K3" s="203"/>
    </row>
    <row r="4" customFormat="false" ht="13.8" hidden="false" customHeight="false" outlineLevel="0" collapsed="false">
      <c r="A4" s="215"/>
      <c r="B4" s="216" t="s">
        <v>177</v>
      </c>
      <c r="C4" s="262"/>
      <c r="D4" s="262"/>
      <c r="E4" s="218"/>
      <c r="F4" s="219"/>
      <c r="G4" s="87"/>
      <c r="H4" s="220"/>
      <c r="I4" s="221"/>
      <c r="J4" s="221"/>
      <c r="K4" s="221"/>
    </row>
    <row r="5" customFormat="false" ht="13.8" hidden="false" customHeight="false" outlineLevel="0" collapsed="false">
      <c r="A5" s="215"/>
      <c r="B5" s="216" t="s">
        <v>178</v>
      </c>
      <c r="C5" s="262"/>
      <c r="D5" s="262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55"/>
      <c r="D6" s="255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55"/>
      <c r="D7" s="255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24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80"/>
      <c r="D9" s="280"/>
      <c r="E9" s="231" t="n">
        <v>6</v>
      </c>
      <c r="F9" s="231" t="str">
        <f aca="false">IF(E9&gt;0,VLOOKUP(E9,Tabella!B2:I14,8),0)</f>
        <v>6 AGRICOLA COSTIERA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4.25</v>
      </c>
      <c r="D10" s="230" t="n">
        <f aca="false">IF(E9&gt;0,VLOOKUP(E9,Tabella!B2:H14,5),0)</f>
        <v>5</v>
      </c>
      <c r="E10" s="233" t="n">
        <f aca="false">IF(E9&gt;0,VLOOKUP(E9,Tabella!B2:H14,7),0)</f>
        <v>5.75</v>
      </c>
      <c r="F10" s="231" t="s">
        <v>187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35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35" t="s">
        <v>193</v>
      </c>
      <c r="E12" s="218" t="s">
        <v>194</v>
      </c>
      <c r="F12" s="239" t="s">
        <v>195</v>
      </c>
      <c r="G12" s="239" t="s">
        <v>196</v>
      </c>
      <c r="H12" s="258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f aca="false">A13*(55+$E$7-A13)/55+A13</f>
        <v>37.8</v>
      </c>
      <c r="C13" s="244" t="n">
        <f aca="false">+$C$10</f>
        <v>4.25</v>
      </c>
      <c r="D13" s="244" t="n">
        <f aca="false">+$D$10</f>
        <v>5</v>
      </c>
      <c r="E13" s="245" t="n">
        <f aca="false">+$E$10</f>
        <v>5.75</v>
      </c>
      <c r="F13" s="246" t="n">
        <f aca="false">$B13*C13</f>
        <v>160.65</v>
      </c>
      <c r="G13" s="247" t="n">
        <f aca="false">$B13*D13</f>
        <v>189</v>
      </c>
      <c r="H13" s="248" t="n">
        <f aca="false">$B13*E13</f>
        <v>217.35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4.25</v>
      </c>
      <c r="D14" s="244" t="n">
        <f aca="false">+$D$10</f>
        <v>5</v>
      </c>
      <c r="E14" s="245" t="n">
        <f aca="false">+$E$10</f>
        <v>5.75</v>
      </c>
      <c r="F14" s="246" t="n">
        <f aca="false">$B14*C14</f>
        <v>166.6</v>
      </c>
      <c r="G14" s="247" t="n">
        <f aca="false">$B14*D14</f>
        <v>196</v>
      </c>
      <c r="H14" s="248" t="n">
        <f aca="false">$B14*E14</f>
        <v>225.4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4.25</v>
      </c>
      <c r="D15" s="244" t="n">
        <f aca="false">+$D$10</f>
        <v>5</v>
      </c>
      <c r="E15" s="245" t="n">
        <f aca="false">+$E$10</f>
        <v>5.75</v>
      </c>
      <c r="F15" s="246" t="n">
        <f aca="false">$B15*C15</f>
        <v>172.395454545455</v>
      </c>
      <c r="G15" s="247" t="n">
        <f aca="false">$B15*D15</f>
        <v>202.818181818182</v>
      </c>
      <c r="H15" s="248" t="n">
        <f aca="false">$B15*E15</f>
        <v>233.240909090909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4.25</v>
      </c>
      <c r="D16" s="244" t="n">
        <f aca="false">+$D$10</f>
        <v>5</v>
      </c>
      <c r="E16" s="245" t="n">
        <f aca="false">+$E$10</f>
        <v>5.75</v>
      </c>
      <c r="F16" s="246" t="n">
        <f aca="false">$B16*C16</f>
        <v>178.036363636364</v>
      </c>
      <c r="G16" s="247" t="n">
        <f aca="false">$B16*D16</f>
        <v>209.454545454546</v>
      </c>
      <c r="H16" s="248" t="n">
        <f aca="false">$B16*E16</f>
        <v>240.872727272727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4.25</v>
      </c>
      <c r="D17" s="244" t="n">
        <f aca="false">+$D$10</f>
        <v>5</v>
      </c>
      <c r="E17" s="245" t="n">
        <f aca="false">+$E$10</f>
        <v>5.75</v>
      </c>
      <c r="F17" s="246" t="n">
        <f aca="false">$B17*C17</f>
        <v>183.522727272727</v>
      </c>
      <c r="G17" s="247" t="n">
        <f aca="false">$B17*D17</f>
        <v>215.909090909091</v>
      </c>
      <c r="H17" s="248" t="n">
        <f aca="false">$B17*E17</f>
        <v>248.295454545455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4.25</v>
      </c>
      <c r="D18" s="244" t="n">
        <f aca="false">+$D$10</f>
        <v>5</v>
      </c>
      <c r="E18" s="245" t="n">
        <f aca="false">+$E$10</f>
        <v>5.75</v>
      </c>
      <c r="F18" s="246" t="n">
        <f aca="false">$B18*C18</f>
        <v>188.854545454545</v>
      </c>
      <c r="G18" s="247" t="n">
        <f aca="false">$B18*D18</f>
        <v>222.181818181818</v>
      </c>
      <c r="H18" s="248" t="n">
        <f aca="false">$B18*E18</f>
        <v>255.509090909091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4.25</v>
      </c>
      <c r="D19" s="244" t="n">
        <f aca="false">+$D$10</f>
        <v>5</v>
      </c>
      <c r="E19" s="245" t="n">
        <f aca="false">+$E$10</f>
        <v>5.75</v>
      </c>
      <c r="F19" s="246" t="n">
        <f aca="false">$B19*C19</f>
        <v>194.031818181818</v>
      </c>
      <c r="G19" s="247" t="n">
        <f aca="false">$B19*D19</f>
        <v>228.272727272727</v>
      </c>
      <c r="H19" s="248" t="n">
        <f aca="false">$B19*E19</f>
        <v>262.513636363637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4.25</v>
      </c>
      <c r="D20" s="244" t="n">
        <f aca="false">+$D$10</f>
        <v>5</v>
      </c>
      <c r="E20" s="245" t="n">
        <f aca="false">+$E$10</f>
        <v>5.75</v>
      </c>
      <c r="F20" s="246" t="n">
        <f aca="false">$B20*C20</f>
        <v>199.054545454545</v>
      </c>
      <c r="G20" s="247" t="n">
        <f aca="false">$B20*D20</f>
        <v>234.181818181818</v>
      </c>
      <c r="H20" s="248" t="n">
        <f aca="false">$B20*E20</f>
        <v>269.309090909091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4.25</v>
      </c>
      <c r="D21" s="244" t="n">
        <f aca="false">+$D$10</f>
        <v>5</v>
      </c>
      <c r="E21" s="245" t="n">
        <f aca="false">+$E$10</f>
        <v>5.75</v>
      </c>
      <c r="F21" s="246" t="n">
        <f aca="false">$B21*C21</f>
        <v>203.922727272727</v>
      </c>
      <c r="G21" s="247" t="n">
        <f aca="false">$B21*D21</f>
        <v>239.909090909091</v>
      </c>
      <c r="H21" s="248" t="n">
        <f aca="false">$B21*E21</f>
        <v>275.895454545455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4.25</v>
      </c>
      <c r="D22" s="250" t="n">
        <f aca="false">+$D$10</f>
        <v>5</v>
      </c>
      <c r="E22" s="235" t="n">
        <f aca="false">+$E$10</f>
        <v>5.75</v>
      </c>
      <c r="F22" s="251" t="n">
        <f aca="false">$B22*C22</f>
        <v>208.636363636364</v>
      </c>
      <c r="G22" s="252" t="n">
        <f aca="false">$B22*D22</f>
        <v>245.454545454545</v>
      </c>
      <c r="H22" s="253" t="n">
        <f aca="false">$B22*E22</f>
        <v>282.272727272727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4.25</v>
      </c>
      <c r="D23" s="250" t="n">
        <f aca="false">+$D$10</f>
        <v>5</v>
      </c>
      <c r="E23" s="235" t="n">
        <f aca="false">+$E$10</f>
        <v>5.75</v>
      </c>
      <c r="F23" s="251" t="n">
        <f aca="false">$B23*C23</f>
        <v>213.195454545455</v>
      </c>
      <c r="G23" s="252" t="n">
        <f aca="false">$B23*D23</f>
        <v>250.818181818182</v>
      </c>
      <c r="H23" s="253" t="n">
        <f aca="false">$B23*E23</f>
        <v>288.440909090909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4.25</v>
      </c>
      <c r="D24" s="250" t="n">
        <f aca="false">+$D$10</f>
        <v>5</v>
      </c>
      <c r="E24" s="235" t="n">
        <f aca="false">+$E$10</f>
        <v>5.75</v>
      </c>
      <c r="F24" s="251" t="n">
        <f aca="false">$B24*C24</f>
        <v>217.6</v>
      </c>
      <c r="G24" s="252" t="n">
        <f aca="false">$B24*D24</f>
        <v>256</v>
      </c>
      <c r="H24" s="253" t="n">
        <f aca="false">$B24*E24</f>
        <v>294.4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4.25</v>
      </c>
      <c r="D25" s="250" t="n">
        <f aca="false">+$D$10</f>
        <v>5</v>
      </c>
      <c r="E25" s="235" t="n">
        <f aca="false">+$E$10</f>
        <v>5.75</v>
      </c>
      <c r="F25" s="251" t="n">
        <f aca="false">$B25*C25</f>
        <v>221.85</v>
      </c>
      <c r="G25" s="252" t="n">
        <f aca="false">$B25*D25</f>
        <v>261</v>
      </c>
      <c r="H25" s="253" t="n">
        <f aca="false">$B25*E25</f>
        <v>300.15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4.25</v>
      </c>
      <c r="D26" s="250" t="n">
        <f aca="false">+$D$10</f>
        <v>5</v>
      </c>
      <c r="E26" s="235" t="n">
        <f aca="false">+$E$10</f>
        <v>5.75</v>
      </c>
      <c r="F26" s="251" t="n">
        <f aca="false">$B26*C26</f>
        <v>225.945454545455</v>
      </c>
      <c r="G26" s="252" t="n">
        <f aca="false">$B26*D26</f>
        <v>265.818181818182</v>
      </c>
      <c r="H26" s="253" t="n">
        <f aca="false">$B26*E26</f>
        <v>305.690909090909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4.25</v>
      </c>
      <c r="D27" s="250" t="n">
        <f aca="false">+$D$10</f>
        <v>5</v>
      </c>
      <c r="E27" s="235" t="n">
        <f aca="false">+$E$10</f>
        <v>5.75</v>
      </c>
      <c r="F27" s="251" t="n">
        <f aca="false">$B27*C27</f>
        <v>229.886363636364</v>
      </c>
      <c r="G27" s="252" t="n">
        <f aca="false">$B27*D27</f>
        <v>270.454545454545</v>
      </c>
      <c r="H27" s="253" t="n">
        <f aca="false">$B27*E27</f>
        <v>311.022727272727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4.25</v>
      </c>
      <c r="D28" s="250" t="n">
        <f aca="false">+$D$10</f>
        <v>5</v>
      </c>
      <c r="E28" s="235" t="n">
        <f aca="false">+$E$10</f>
        <v>5.75</v>
      </c>
      <c r="F28" s="251" t="n">
        <f aca="false">$B28*C28</f>
        <v>233.672727272727</v>
      </c>
      <c r="G28" s="252" t="n">
        <f aca="false">$B28*D28</f>
        <v>274.909090909091</v>
      </c>
      <c r="H28" s="253" t="n">
        <f aca="false">$B28*E28</f>
        <v>316.145454545455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4.25</v>
      </c>
      <c r="D29" s="250" t="n">
        <f aca="false">+$D$10</f>
        <v>5</v>
      </c>
      <c r="E29" s="235" t="n">
        <f aca="false">+$E$10</f>
        <v>5.75</v>
      </c>
      <c r="F29" s="251" t="n">
        <f aca="false">$B29*C29</f>
        <v>237.304545454545</v>
      </c>
      <c r="G29" s="252" t="n">
        <f aca="false">$B29*D29</f>
        <v>279.181818181818</v>
      </c>
      <c r="H29" s="253" t="n">
        <f aca="false">$B29*E29</f>
        <v>321.059090909091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4.25</v>
      </c>
      <c r="D30" s="250" t="n">
        <f aca="false">+$D$10</f>
        <v>5</v>
      </c>
      <c r="E30" s="235" t="n">
        <f aca="false">+$E$10</f>
        <v>5.75</v>
      </c>
      <c r="F30" s="251" t="n">
        <f aca="false">$B30*C30</f>
        <v>240.781818181818</v>
      </c>
      <c r="G30" s="252" t="n">
        <f aca="false">$B30*D30</f>
        <v>283.272727272727</v>
      </c>
      <c r="H30" s="253" t="n">
        <f aca="false">$B30*E30</f>
        <v>325.763636363637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4.25</v>
      </c>
      <c r="D31" s="250" t="n">
        <f aca="false">+$D$10</f>
        <v>5</v>
      </c>
      <c r="E31" s="235" t="n">
        <f aca="false">+$E$10</f>
        <v>5.75</v>
      </c>
      <c r="F31" s="251" t="n">
        <f aca="false">$B31*C31</f>
        <v>244.104545454545</v>
      </c>
      <c r="G31" s="252" t="n">
        <f aca="false">$B31*D31</f>
        <v>287.181818181818</v>
      </c>
      <c r="H31" s="253" t="n">
        <f aca="false">$B31*E31</f>
        <v>330.259090909091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4.25</v>
      </c>
      <c r="D32" s="250" t="n">
        <f aca="false">+$D$10</f>
        <v>5</v>
      </c>
      <c r="E32" s="235" t="n">
        <f aca="false">+$E$10</f>
        <v>5.75</v>
      </c>
      <c r="F32" s="251" t="n">
        <f aca="false">$B32*C32</f>
        <v>247.272727272727</v>
      </c>
      <c r="G32" s="252" t="n">
        <f aca="false">$B32*D32</f>
        <v>290.909090909091</v>
      </c>
      <c r="H32" s="253" t="n">
        <f aca="false">$B32*E32</f>
        <v>334.545454545455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4.25</v>
      </c>
      <c r="D33" s="250" t="n">
        <f aca="false">+$D$10</f>
        <v>5</v>
      </c>
      <c r="E33" s="235" t="n">
        <f aca="false">+$E$10</f>
        <v>5.75</v>
      </c>
      <c r="F33" s="251" t="n">
        <f aca="false">$B33*C33</f>
        <v>250.286363636364</v>
      </c>
      <c r="G33" s="252" t="n">
        <f aca="false">$B33*D33</f>
        <v>294.454545454545</v>
      </c>
      <c r="H33" s="253" t="n">
        <f aca="false">$B33*E33</f>
        <v>338.622727272727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4.25</v>
      </c>
      <c r="D34" s="250" t="n">
        <f aca="false">+$D$10</f>
        <v>5</v>
      </c>
      <c r="E34" s="235" t="n">
        <f aca="false">+$E$10</f>
        <v>5.75</v>
      </c>
      <c r="F34" s="251" t="n">
        <f aca="false">$B34*C34</f>
        <v>253.145454545455</v>
      </c>
      <c r="G34" s="252" t="n">
        <f aca="false">$B34*D34</f>
        <v>297.818181818182</v>
      </c>
      <c r="H34" s="253" t="n">
        <f aca="false">$B34*E34</f>
        <v>342.490909090909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4.25</v>
      </c>
      <c r="D35" s="250" t="n">
        <f aca="false">+$D$10</f>
        <v>5</v>
      </c>
      <c r="E35" s="235" t="n">
        <f aca="false">+$E$10</f>
        <v>5.75</v>
      </c>
      <c r="F35" s="251" t="n">
        <f aca="false">$B35*C35</f>
        <v>255.85</v>
      </c>
      <c r="G35" s="252" t="n">
        <f aca="false">$B35*D35</f>
        <v>301</v>
      </c>
      <c r="H35" s="253" t="n">
        <f aca="false">$B35*E35</f>
        <v>346.15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4.25</v>
      </c>
      <c r="D36" s="250" t="n">
        <f aca="false">+$D$10</f>
        <v>5</v>
      </c>
      <c r="E36" s="235" t="n">
        <f aca="false">+$E$10</f>
        <v>5.75</v>
      </c>
      <c r="F36" s="251" t="n">
        <f aca="false">$B36*C36</f>
        <v>258.4</v>
      </c>
      <c r="G36" s="252" t="n">
        <f aca="false">$B36*D36</f>
        <v>304</v>
      </c>
      <c r="H36" s="253" t="n">
        <f aca="false">$B36*E36</f>
        <v>349.6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4.25</v>
      </c>
      <c r="D37" s="250" t="n">
        <f aca="false">+$D$10</f>
        <v>5</v>
      </c>
      <c r="E37" s="235" t="n">
        <f aca="false">+$E$10</f>
        <v>5.75</v>
      </c>
      <c r="F37" s="251" t="n">
        <f aca="false">$B37*C37</f>
        <v>260.795454545455</v>
      </c>
      <c r="G37" s="252" t="n">
        <f aca="false">$B37*D37</f>
        <v>306.818181818182</v>
      </c>
      <c r="H37" s="253" t="n">
        <f aca="false">$B37*E37</f>
        <v>352.840909090909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4.25</v>
      </c>
      <c r="D38" s="250" t="n">
        <f aca="false">+$D$10</f>
        <v>5</v>
      </c>
      <c r="E38" s="235" t="n">
        <f aca="false">+$E$10</f>
        <v>5.75</v>
      </c>
      <c r="F38" s="251" t="n">
        <f aca="false">$B38*C38</f>
        <v>263.036363636364</v>
      </c>
      <c r="G38" s="252" t="n">
        <f aca="false">$B38*D38</f>
        <v>309.454545454546</v>
      </c>
      <c r="H38" s="253" t="n">
        <f aca="false">$B38*E38</f>
        <v>355.872727272727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4.25</v>
      </c>
      <c r="D39" s="250" t="n">
        <f aca="false">+$D$10</f>
        <v>5</v>
      </c>
      <c r="E39" s="235" t="n">
        <f aca="false">+$E$10</f>
        <v>5.75</v>
      </c>
      <c r="F39" s="251" t="n">
        <f aca="false">$B39*C39</f>
        <v>265.122727272727</v>
      </c>
      <c r="G39" s="252" t="n">
        <f aca="false">$B39*D39</f>
        <v>311.909090909091</v>
      </c>
      <c r="H39" s="253" t="n">
        <f aca="false">$B39*E39</f>
        <v>358.695454545455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4.25</v>
      </c>
      <c r="D40" s="250" t="n">
        <f aca="false">+$D$10</f>
        <v>5</v>
      </c>
      <c r="E40" s="235" t="n">
        <f aca="false">+$E$10</f>
        <v>5.75</v>
      </c>
      <c r="F40" s="251" t="n">
        <f aca="false">$B40*C40</f>
        <v>267.054545454545</v>
      </c>
      <c r="G40" s="252" t="n">
        <f aca="false">$B40*D40</f>
        <v>314.181818181818</v>
      </c>
      <c r="H40" s="253" t="n">
        <f aca="false">$B40*E40</f>
        <v>361.309090909091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4.25</v>
      </c>
      <c r="D41" s="250" t="n">
        <f aca="false">+$D$10</f>
        <v>5</v>
      </c>
      <c r="E41" s="235" t="n">
        <f aca="false">+$E$10</f>
        <v>5.75</v>
      </c>
      <c r="F41" s="251" t="n">
        <f aca="false">$B41*C41</f>
        <v>268.831818181818</v>
      </c>
      <c r="G41" s="252" t="n">
        <f aca="false">$B41*D41</f>
        <v>316.272727272727</v>
      </c>
      <c r="H41" s="253" t="n">
        <f aca="false">$B41*E41</f>
        <v>363.713636363637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4.25</v>
      </c>
      <c r="D42" s="250" t="n">
        <f aca="false">+$D$10</f>
        <v>5</v>
      </c>
      <c r="E42" s="235" t="n">
        <f aca="false">+$E$10</f>
        <v>5.75</v>
      </c>
      <c r="F42" s="251" t="n">
        <f aca="false">$B42*C42</f>
        <v>270.454545454545</v>
      </c>
      <c r="G42" s="252" t="n">
        <f aca="false">$B42*D42</f>
        <v>318.181818181818</v>
      </c>
      <c r="H42" s="253" t="n">
        <f aca="false">$B42*E42</f>
        <v>365.909090909091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4.25</v>
      </c>
      <c r="D43" s="250" t="n">
        <f aca="false">+$D$10</f>
        <v>5</v>
      </c>
      <c r="E43" s="235" t="n">
        <f aca="false">+$E$10</f>
        <v>5.75</v>
      </c>
      <c r="F43" s="251" t="n">
        <f aca="false">$B43*C43</f>
        <v>271.922727272727</v>
      </c>
      <c r="G43" s="252" t="n">
        <f aca="false">$B43*D43</f>
        <v>319.909090909091</v>
      </c>
      <c r="H43" s="253" t="n">
        <f aca="false">$B43*E43</f>
        <v>367.895454545455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4.25</v>
      </c>
      <c r="D44" s="250" t="n">
        <f aca="false">+$D$10</f>
        <v>5</v>
      </c>
      <c r="E44" s="235" t="n">
        <f aca="false">+$E$10</f>
        <v>5.75</v>
      </c>
      <c r="F44" s="251" t="n">
        <f aca="false">$B44*C44</f>
        <v>273.236363636364</v>
      </c>
      <c r="G44" s="252" t="n">
        <f aca="false">$B44*D44</f>
        <v>321.454545454545</v>
      </c>
      <c r="H44" s="253" t="n">
        <f aca="false">$B44*E44</f>
        <v>369.672727272727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4.25</v>
      </c>
      <c r="D45" s="250" t="n">
        <f aca="false">+$D$10</f>
        <v>5</v>
      </c>
      <c r="E45" s="235" t="n">
        <f aca="false">+$E$10</f>
        <v>5.75</v>
      </c>
      <c r="F45" s="251" t="n">
        <f aca="false">$B45*C45</f>
        <v>274.395454545455</v>
      </c>
      <c r="G45" s="252" t="n">
        <f aca="false">$B45*D45</f>
        <v>322.818181818182</v>
      </c>
      <c r="H45" s="253" t="n">
        <f aca="false">$B45*E45</f>
        <v>371.240909090909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4.25</v>
      </c>
      <c r="D46" s="250" t="n">
        <f aca="false">+$D$10</f>
        <v>5</v>
      </c>
      <c r="E46" s="235" t="n">
        <f aca="false">+$E$10</f>
        <v>5.75</v>
      </c>
      <c r="F46" s="251" t="n">
        <f aca="false">$B46*C46</f>
        <v>275.4</v>
      </c>
      <c r="G46" s="252" t="n">
        <f aca="false">$B46*D46</f>
        <v>324</v>
      </c>
      <c r="H46" s="253" t="n">
        <f aca="false">$B46*E46</f>
        <v>372.6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4.25</v>
      </c>
      <c r="D47" s="250" t="n">
        <f aca="false">+$D$10</f>
        <v>5</v>
      </c>
      <c r="E47" s="235" t="n">
        <f aca="false">+$E$10</f>
        <v>5.75</v>
      </c>
      <c r="F47" s="251" t="n">
        <f aca="false">$B47*C47</f>
        <v>276.25</v>
      </c>
      <c r="G47" s="252" t="n">
        <f aca="false">$B47*D47</f>
        <v>325</v>
      </c>
      <c r="H47" s="253" t="n">
        <f aca="false">$B47*E47</f>
        <v>373.75</v>
      </c>
    </row>
    <row r="48" customFormat="false" ht="13" hidden="false" customHeight="false" outlineLevel="0" collapsed="false">
      <c r="A48" s="3"/>
      <c r="B48" s="234"/>
      <c r="C48" s="250"/>
      <c r="D48" s="250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17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17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24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50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50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4.25</v>
      </c>
      <c r="D54" s="250" t="n">
        <f aca="false">+$D$10</f>
        <v>5</v>
      </c>
      <c r="E54" s="259" t="n">
        <f aca="false">+$E$10</f>
        <v>5.75</v>
      </c>
      <c r="F54" s="251" t="n">
        <f aca="false">$B54*C54</f>
        <v>279.285714285714</v>
      </c>
      <c r="G54" s="252" t="n">
        <f aca="false">$B54*D54</f>
        <v>328.571428571428</v>
      </c>
      <c r="H54" s="253" t="n">
        <f aca="false">$B54*E54</f>
        <v>377.857142857143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4.25</v>
      </c>
      <c r="D55" s="250" t="n">
        <f aca="false">+$D$10</f>
        <v>5</v>
      </c>
      <c r="E55" s="259" t="n">
        <f aca="false">+$E$10</f>
        <v>5.75</v>
      </c>
      <c r="F55" s="251" t="n">
        <f aca="false">$B55*C55</f>
        <v>282.321428571428</v>
      </c>
      <c r="G55" s="252" t="n">
        <f aca="false">$B55*D55</f>
        <v>332.142857142857</v>
      </c>
      <c r="H55" s="253" t="n">
        <f aca="false">$B55*E55</f>
        <v>381.964285714286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4.25</v>
      </c>
      <c r="D56" s="250" t="n">
        <f aca="false">+$D$10</f>
        <v>5</v>
      </c>
      <c r="E56" s="259" t="n">
        <f aca="false">+$E$10</f>
        <v>5.75</v>
      </c>
      <c r="F56" s="251" t="n">
        <f aca="false">$B56*C56</f>
        <v>285.357142857143</v>
      </c>
      <c r="G56" s="252" t="n">
        <f aca="false">$B56*D56</f>
        <v>335.714285714285</v>
      </c>
      <c r="H56" s="253" t="n">
        <f aca="false">$B56*E56</f>
        <v>386.071428571428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4.25</v>
      </c>
      <c r="D57" s="250" t="n">
        <f aca="false">+$D$10</f>
        <v>5</v>
      </c>
      <c r="E57" s="259" t="n">
        <f aca="false">+$E$10</f>
        <v>5.75</v>
      </c>
      <c r="F57" s="251" t="n">
        <f aca="false">$B57*C57</f>
        <v>288.392857142857</v>
      </c>
      <c r="G57" s="252" t="n">
        <f aca="false">$B57*D57</f>
        <v>339.285714285714</v>
      </c>
      <c r="H57" s="253" t="n">
        <f aca="false">$B57*E57</f>
        <v>390.178571428572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4.25</v>
      </c>
      <c r="D58" s="250" t="n">
        <f aca="false">+$D$10</f>
        <v>5</v>
      </c>
      <c r="E58" s="259" t="n">
        <f aca="false">+$E$10</f>
        <v>5.75</v>
      </c>
      <c r="F58" s="251" t="n">
        <f aca="false">$B58*C58</f>
        <v>291.428571428572</v>
      </c>
      <c r="G58" s="252" t="n">
        <f aca="false">$B58*D58</f>
        <v>342.857142857143</v>
      </c>
      <c r="H58" s="253" t="n">
        <f aca="false">$B58*E58</f>
        <v>394.285714285714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4.25</v>
      </c>
      <c r="D59" s="250" t="n">
        <f aca="false">+$D$10</f>
        <v>5</v>
      </c>
      <c r="E59" s="259" t="n">
        <f aca="false">+$E$10</f>
        <v>5.75</v>
      </c>
      <c r="F59" s="251" t="n">
        <f aca="false">$B59*C59</f>
        <v>294.464285714286</v>
      </c>
      <c r="G59" s="252" t="n">
        <f aca="false">$B59*D59</f>
        <v>346.428571428572</v>
      </c>
      <c r="H59" s="253" t="n">
        <f aca="false">$B59*E59</f>
        <v>398.392857142857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4.25</v>
      </c>
      <c r="D60" s="250" t="n">
        <f aca="false">+$D$10</f>
        <v>5</v>
      </c>
      <c r="E60" s="259" t="n">
        <f aca="false">+$E$10</f>
        <v>5.75</v>
      </c>
      <c r="F60" s="251" t="n">
        <f aca="false">$B60*C60</f>
        <v>297.5</v>
      </c>
      <c r="G60" s="252" t="n">
        <f aca="false">$B60*D60</f>
        <v>350</v>
      </c>
      <c r="H60" s="253" t="n">
        <f aca="false">$B60*E60</f>
        <v>402.5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4.25</v>
      </c>
      <c r="D61" s="250" t="n">
        <f aca="false">+$D$10</f>
        <v>5</v>
      </c>
      <c r="E61" s="259" t="n">
        <f aca="false">+$E$10</f>
        <v>5.75</v>
      </c>
      <c r="F61" s="251" t="n">
        <f aca="false">$B61*C61</f>
        <v>300.535714285714</v>
      </c>
      <c r="G61" s="252" t="n">
        <f aca="false">$B61*D61</f>
        <v>353.571428571428</v>
      </c>
      <c r="H61" s="253" t="n">
        <f aca="false">$B61*E61</f>
        <v>406.607142857143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4.25</v>
      </c>
      <c r="D62" s="250" t="n">
        <f aca="false">+$D$10</f>
        <v>5</v>
      </c>
      <c r="E62" s="259" t="n">
        <f aca="false">+$E$10</f>
        <v>5.75</v>
      </c>
      <c r="F62" s="251" t="n">
        <f aca="false">$B62*C62</f>
        <v>303.571428571428</v>
      </c>
      <c r="G62" s="252" t="n">
        <f aca="false">$B62*D62</f>
        <v>357.142857142857</v>
      </c>
      <c r="H62" s="253" t="n">
        <f aca="false">$B62*E62</f>
        <v>410.714285714286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4.25</v>
      </c>
      <c r="D63" s="250" t="n">
        <f aca="false">+$D$10</f>
        <v>5</v>
      </c>
      <c r="E63" s="259" t="n">
        <f aca="false">+$E$10</f>
        <v>5.75</v>
      </c>
      <c r="F63" s="251" t="n">
        <f aca="false">$B63*C63</f>
        <v>306.607142857143</v>
      </c>
      <c r="G63" s="252" t="n">
        <f aca="false">$B63*D63</f>
        <v>360.714285714285</v>
      </c>
      <c r="H63" s="253" t="n">
        <f aca="false">$B63*E63</f>
        <v>414.821428571428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4.25</v>
      </c>
      <c r="D64" s="250" t="n">
        <f aca="false">+$D$10</f>
        <v>5</v>
      </c>
      <c r="E64" s="259" t="n">
        <f aca="false">+$E$10</f>
        <v>5.75</v>
      </c>
      <c r="F64" s="251" t="n">
        <f aca="false">$B64*C64</f>
        <v>309.642857142857</v>
      </c>
      <c r="G64" s="252" t="n">
        <f aca="false">$B64*D64</f>
        <v>364.285714285714</v>
      </c>
      <c r="H64" s="253" t="n">
        <f aca="false">$B64*E64</f>
        <v>418.928571428572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4.25</v>
      </c>
      <c r="D65" s="250" t="n">
        <f aca="false">+$D$10</f>
        <v>5</v>
      </c>
      <c r="E65" s="259" t="n">
        <f aca="false">+$E$10</f>
        <v>5.75</v>
      </c>
      <c r="F65" s="251" t="n">
        <f aca="false">$B65*C65</f>
        <v>312.678571428572</v>
      </c>
      <c r="G65" s="252" t="n">
        <f aca="false">$B65*D65</f>
        <v>367.857142857143</v>
      </c>
      <c r="H65" s="253" t="n">
        <f aca="false">$B65*E65</f>
        <v>423.035714285714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4.25</v>
      </c>
      <c r="D66" s="250" t="n">
        <f aca="false">+$D$10</f>
        <v>5</v>
      </c>
      <c r="E66" s="259" t="n">
        <f aca="false">+$E$10</f>
        <v>5.75</v>
      </c>
      <c r="F66" s="251" t="n">
        <f aca="false">$B66*C66</f>
        <v>315.714285714286</v>
      </c>
      <c r="G66" s="252" t="n">
        <f aca="false">$B66*D66</f>
        <v>371.428571428572</v>
      </c>
      <c r="H66" s="253" t="n">
        <f aca="false">$B66*E66</f>
        <v>427.142857142857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4.25</v>
      </c>
      <c r="D67" s="250" t="n">
        <f aca="false">+$D$10</f>
        <v>5</v>
      </c>
      <c r="E67" s="259" t="n">
        <f aca="false">+$E$10</f>
        <v>5.75</v>
      </c>
      <c r="F67" s="251" t="n">
        <f aca="false">$B67*C67</f>
        <v>318.75</v>
      </c>
      <c r="G67" s="252" t="n">
        <f aca="false">$B67*D67</f>
        <v>375</v>
      </c>
      <c r="H67" s="253" t="n">
        <f aca="false">$B67*E67</f>
        <v>431.25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4.25</v>
      </c>
      <c r="D68" s="250" t="n">
        <f aca="false">+$D$10</f>
        <v>5</v>
      </c>
      <c r="E68" s="259" t="n">
        <f aca="false">+$E$10</f>
        <v>5.75</v>
      </c>
      <c r="F68" s="251" t="n">
        <f aca="false">$B68*C68</f>
        <v>321.785714285714</v>
      </c>
      <c r="G68" s="252" t="n">
        <f aca="false">$B68*D68</f>
        <v>378.571428571428</v>
      </c>
      <c r="H68" s="253" t="n">
        <f aca="false">$B68*E68</f>
        <v>435.357142857143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4.25</v>
      </c>
      <c r="D69" s="250" t="n">
        <f aca="false">+$D$10</f>
        <v>5</v>
      </c>
      <c r="E69" s="259" t="n">
        <f aca="false">+$E$10</f>
        <v>5.75</v>
      </c>
      <c r="F69" s="251" t="n">
        <f aca="false">$B69*C69</f>
        <v>324.821428571428</v>
      </c>
      <c r="G69" s="252" t="n">
        <f aca="false">$B69*D69</f>
        <v>382.142857142857</v>
      </c>
      <c r="H69" s="253" t="n">
        <f aca="false">$B69*E69</f>
        <v>439.464285714286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4.25</v>
      </c>
      <c r="D70" s="250" t="n">
        <f aca="false">+$D$10</f>
        <v>5</v>
      </c>
      <c r="E70" s="259" t="n">
        <f aca="false">+$E$10</f>
        <v>5.75</v>
      </c>
      <c r="F70" s="251" t="n">
        <f aca="false">$B70*C70</f>
        <v>327.857142857143</v>
      </c>
      <c r="G70" s="252" t="n">
        <f aca="false">$B70*D70</f>
        <v>385.714285714285</v>
      </c>
      <c r="H70" s="253" t="n">
        <f aca="false">$B70*E70</f>
        <v>443.571428571428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4.25</v>
      </c>
      <c r="D71" s="250" t="n">
        <f aca="false">+$D$10</f>
        <v>5</v>
      </c>
      <c r="E71" s="259" t="n">
        <f aca="false">+$E$10</f>
        <v>5.75</v>
      </c>
      <c r="F71" s="251" t="n">
        <f aca="false">$B71*C71</f>
        <v>330.892857142857</v>
      </c>
      <c r="G71" s="252" t="n">
        <f aca="false">$B71*D71</f>
        <v>389.285714285714</v>
      </c>
      <c r="H71" s="253" t="n">
        <f aca="false">$B71*E71</f>
        <v>447.678571428572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4.25</v>
      </c>
      <c r="D72" s="250" t="n">
        <f aca="false">+$D$10</f>
        <v>5</v>
      </c>
      <c r="E72" s="259" t="n">
        <f aca="false">+$E$10</f>
        <v>5.75</v>
      </c>
      <c r="F72" s="251" t="n">
        <f aca="false">$B72*C72</f>
        <v>333.928571428572</v>
      </c>
      <c r="G72" s="252" t="n">
        <f aca="false">$B72*D72</f>
        <v>392.857142857143</v>
      </c>
      <c r="H72" s="253" t="n">
        <f aca="false">$B72*E72</f>
        <v>451.785714285714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4.25</v>
      </c>
      <c r="D73" s="250" t="n">
        <f aca="false">+$D$10</f>
        <v>5</v>
      </c>
      <c r="E73" s="259" t="n">
        <f aca="false">+$E$10</f>
        <v>5.75</v>
      </c>
      <c r="F73" s="251" t="n">
        <f aca="false">$B73*C73</f>
        <v>336.964285714286</v>
      </c>
      <c r="G73" s="252" t="n">
        <f aca="false">$B73*D73</f>
        <v>396.428571428572</v>
      </c>
      <c r="H73" s="253" t="n">
        <f aca="false">$B73*E73</f>
        <v>455.892857142857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4.25</v>
      </c>
      <c r="D74" s="250" t="n">
        <f aca="false">+$D$10</f>
        <v>5</v>
      </c>
      <c r="E74" s="259" t="n">
        <f aca="false">+$E$10</f>
        <v>5.75</v>
      </c>
      <c r="F74" s="251" t="n">
        <f aca="false">$B74*C74</f>
        <v>340</v>
      </c>
      <c r="G74" s="252" t="n">
        <f aca="false">$B74*D74</f>
        <v>400</v>
      </c>
      <c r="H74" s="253" t="n">
        <f aca="false">$B74*E74</f>
        <v>460</v>
      </c>
    </row>
    <row r="75" customFormat="fals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4.25</v>
      </c>
      <c r="D75" s="250" t="n">
        <f aca="false">+$D$10</f>
        <v>5</v>
      </c>
      <c r="E75" s="259" t="n">
        <f aca="false">+$E$10</f>
        <v>5.75</v>
      </c>
      <c r="F75" s="251" t="n">
        <f aca="false">$B75*C75</f>
        <v>343.035714285714</v>
      </c>
      <c r="G75" s="252" t="n">
        <f aca="false">$B75*D75</f>
        <v>403.571428571429</v>
      </c>
      <c r="H75" s="253" t="n">
        <f aca="false">$B75*E75</f>
        <v>464.107142857143</v>
      </c>
      <c r="I75" s="260"/>
      <c r="J75" s="260"/>
      <c r="K75" s="260"/>
    </row>
    <row r="76" customFormat="fals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4.25</v>
      </c>
      <c r="D76" s="250" t="n">
        <f aca="false">+$D$10</f>
        <v>5</v>
      </c>
      <c r="E76" s="259" t="n">
        <f aca="false">+$E$10</f>
        <v>5.75</v>
      </c>
      <c r="F76" s="251" t="n">
        <f aca="false">$B76*C76</f>
        <v>346.071428571428</v>
      </c>
      <c r="G76" s="252" t="n">
        <f aca="false">$B76*D76</f>
        <v>407.142857142857</v>
      </c>
      <c r="H76" s="253" t="n">
        <f aca="false">$B76*E76</f>
        <v>468.214285714286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4.25</v>
      </c>
      <c r="D77" s="250" t="n">
        <f aca="false">+$D$10</f>
        <v>5</v>
      </c>
      <c r="E77" s="259" t="n">
        <f aca="false">+$E$10</f>
        <v>5.75</v>
      </c>
      <c r="F77" s="251" t="n">
        <f aca="false">$B77*C77</f>
        <v>349.107142857143</v>
      </c>
      <c r="G77" s="252" t="n">
        <f aca="false">$B77*D77</f>
        <v>410.714285714286</v>
      </c>
      <c r="H77" s="253" t="n">
        <f aca="false">$B77*E77</f>
        <v>472.321428571428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4.25</v>
      </c>
      <c r="D78" s="250" t="n">
        <f aca="false">+$D$10</f>
        <v>5</v>
      </c>
      <c r="E78" s="259" t="n">
        <f aca="false">+$E$10</f>
        <v>5.75</v>
      </c>
      <c r="F78" s="251" t="n">
        <f aca="false">$B78*C78</f>
        <v>352.142857142857</v>
      </c>
      <c r="G78" s="252" t="n">
        <f aca="false">$B78*D78</f>
        <v>414.285714285715</v>
      </c>
      <c r="H78" s="253" t="n">
        <f aca="false">$B78*E78</f>
        <v>476.428571428572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4.25</v>
      </c>
      <c r="D79" s="250" t="n">
        <f aca="false">+$D$10</f>
        <v>5</v>
      </c>
      <c r="E79" s="259" t="n">
        <f aca="false">+$E$10</f>
        <v>5.75</v>
      </c>
      <c r="F79" s="251" t="n">
        <f aca="false">$B79*C79</f>
        <v>355.178571428572</v>
      </c>
      <c r="G79" s="252" t="n">
        <f aca="false">$B79*D79</f>
        <v>417.857142857143</v>
      </c>
      <c r="H79" s="253" t="n">
        <f aca="false">$B79*E79</f>
        <v>480.535714285714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4.25</v>
      </c>
      <c r="D80" s="250" t="n">
        <f aca="false">+$D$10</f>
        <v>5</v>
      </c>
      <c r="E80" s="259" t="n">
        <f aca="false">+$E$10</f>
        <v>5.75</v>
      </c>
      <c r="F80" s="251" t="n">
        <f aca="false">$B80*C80</f>
        <v>358.214285714286</v>
      </c>
      <c r="G80" s="252" t="n">
        <f aca="false">$B80*D80</f>
        <v>421.428571428572</v>
      </c>
      <c r="H80" s="253" t="n">
        <f aca="false">$B80*E80</f>
        <v>484.642857142857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4.25</v>
      </c>
      <c r="D81" s="250" t="n">
        <f aca="false">+$D$10</f>
        <v>5</v>
      </c>
      <c r="E81" s="259" t="n">
        <f aca="false">+$E$10</f>
        <v>5.75</v>
      </c>
      <c r="F81" s="251" t="n">
        <f aca="false">$B81*C81</f>
        <v>361.25</v>
      </c>
      <c r="G81" s="252" t="n">
        <f aca="false">$B81*D81</f>
        <v>425</v>
      </c>
      <c r="H81" s="253" t="n">
        <f aca="false">$B81*E81</f>
        <v>488.75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4.25</v>
      </c>
      <c r="D82" s="250" t="n">
        <f aca="false">+$D$10</f>
        <v>5</v>
      </c>
      <c r="E82" s="259" t="n">
        <f aca="false">+$E$10</f>
        <v>5.75</v>
      </c>
      <c r="F82" s="251" t="n">
        <f aca="false">$B82*C82</f>
        <v>364.285714285714</v>
      </c>
      <c r="G82" s="252" t="n">
        <f aca="false">$B82*D82</f>
        <v>428.571428571429</v>
      </c>
      <c r="H82" s="253" t="n">
        <f aca="false">$B82*E82</f>
        <v>492.857142857143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4.25</v>
      </c>
      <c r="D83" s="250" t="n">
        <f aca="false">+$D$10</f>
        <v>5</v>
      </c>
      <c r="E83" s="259" t="n">
        <f aca="false">+$E$10</f>
        <v>5.75</v>
      </c>
      <c r="F83" s="251" t="n">
        <f aca="false">$B83*C83</f>
        <v>367.321428571428</v>
      </c>
      <c r="G83" s="252" t="n">
        <f aca="false">$B83*D83</f>
        <v>432.142857142857</v>
      </c>
      <c r="H83" s="253" t="n">
        <f aca="false">$B83*E83</f>
        <v>496.964285714286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4.25</v>
      </c>
      <c r="D84" s="250" t="n">
        <f aca="false">+$D$10</f>
        <v>5</v>
      </c>
      <c r="E84" s="259" t="n">
        <f aca="false">+$E$10</f>
        <v>5.75</v>
      </c>
      <c r="F84" s="251" t="n">
        <f aca="false">$B84*C84</f>
        <v>370.357142857143</v>
      </c>
      <c r="G84" s="252" t="n">
        <f aca="false">$B84*D84</f>
        <v>435.714285714286</v>
      </c>
      <c r="H84" s="253" t="n">
        <f aca="false">$B84*E84</f>
        <v>501.071428571428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4.25</v>
      </c>
      <c r="D85" s="250" t="n">
        <f aca="false">+$D$10</f>
        <v>5</v>
      </c>
      <c r="E85" s="259" t="n">
        <f aca="false">+$E$10</f>
        <v>5.75</v>
      </c>
      <c r="F85" s="251" t="n">
        <f aca="false">$B85*C85</f>
        <v>373.392857142857</v>
      </c>
      <c r="G85" s="252" t="n">
        <f aca="false">$B85*D85</f>
        <v>439.285714285715</v>
      </c>
      <c r="H85" s="253" t="n">
        <f aca="false">$B85*E85</f>
        <v>505.178571428572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4.25</v>
      </c>
      <c r="D86" s="250" t="n">
        <f aca="false">+$D$10</f>
        <v>5</v>
      </c>
      <c r="E86" s="259" t="n">
        <f aca="false">+$E$10</f>
        <v>5.75</v>
      </c>
      <c r="F86" s="251" t="n">
        <f aca="false">$B86*C86</f>
        <v>376.428571428572</v>
      </c>
      <c r="G86" s="252" t="n">
        <f aca="false">$B86*D86</f>
        <v>442.857142857143</v>
      </c>
      <c r="H86" s="253" t="n">
        <f aca="false">$B86*E86</f>
        <v>509.285714285714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4.25</v>
      </c>
      <c r="D87" s="250" t="n">
        <f aca="false">+$D$10</f>
        <v>5</v>
      </c>
      <c r="E87" s="259" t="n">
        <f aca="false">+$E$10</f>
        <v>5.75</v>
      </c>
      <c r="F87" s="251" t="n">
        <f aca="false">$B87*C87</f>
        <v>379.464285714286</v>
      </c>
      <c r="G87" s="252" t="n">
        <f aca="false">$B87*D87</f>
        <v>446.428571428572</v>
      </c>
      <c r="H87" s="253" t="n">
        <f aca="false">$B87*E87</f>
        <v>513.392857142857</v>
      </c>
    </row>
    <row r="88" customFormat="fals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4.25</v>
      </c>
      <c r="D88" s="250" t="n">
        <f aca="false">+$D$10</f>
        <v>5</v>
      </c>
      <c r="E88" s="259" t="n">
        <f aca="false">+$E$10</f>
        <v>5.75</v>
      </c>
      <c r="F88" s="251" t="n">
        <f aca="false">$B88*C88</f>
        <v>382.5</v>
      </c>
      <c r="G88" s="252" t="n">
        <f aca="false">$B88*D88</f>
        <v>450</v>
      </c>
      <c r="H88" s="253" t="n">
        <f aca="false">$B88*E88</f>
        <v>517.5</v>
      </c>
      <c r="I88" s="250"/>
      <c r="J88" s="250"/>
      <c r="K88" s="250"/>
    </row>
    <row r="89" customFormat="false" ht="13.8" hidden="false" customHeight="false" outlineLevel="0" collapsed="false">
      <c r="A89" s="218"/>
      <c r="B89" s="216"/>
      <c r="C89" s="217"/>
      <c r="D89" s="217"/>
      <c r="E89" s="235"/>
      <c r="F89" s="219"/>
      <c r="G89" s="250"/>
      <c r="H89" s="220"/>
      <c r="I89" s="250"/>
      <c r="J89" s="250"/>
      <c r="K89" s="250"/>
    </row>
    <row r="90" customFormat="false" ht="13.8" hidden="false" customHeight="false" outlineLevel="0" collapsed="false">
      <c r="A90" s="262"/>
      <c r="B90" s="216" t="s">
        <v>204</v>
      </c>
      <c r="C90" s="217"/>
      <c r="D90" s="217"/>
      <c r="E90" s="263"/>
      <c r="F90" s="264"/>
      <c r="G90" s="217"/>
      <c r="H90" s="265"/>
      <c r="I90" s="217"/>
      <c r="J90" s="217"/>
      <c r="K90" s="217"/>
    </row>
    <row r="91" customFormat="false" ht="13.8" hidden="false" customHeight="false" outlineLevel="0" collapsed="false">
      <c r="A91" s="262"/>
      <c r="B91" s="216" t="s">
        <v>205</v>
      </c>
      <c r="C91" s="217"/>
      <c r="D91" s="217"/>
      <c r="E91" s="263"/>
      <c r="F91" s="264"/>
      <c r="G91" s="217"/>
      <c r="H91" s="265"/>
      <c r="I91" s="217"/>
      <c r="J91" s="217"/>
      <c r="K91" s="217"/>
    </row>
    <row r="92" customFormat="false" ht="13.8" hidden="false" customHeight="false" outlineLevel="0" collapsed="false">
      <c r="A92" s="87"/>
      <c r="B92" s="216" t="s">
        <v>206</v>
      </c>
      <c r="C92" s="217"/>
      <c r="D92" s="217"/>
      <c r="E92" s="263"/>
      <c r="F92" s="264"/>
      <c r="G92" s="217"/>
      <c r="H92" s="265"/>
      <c r="I92" s="250"/>
      <c r="J92" s="250"/>
      <c r="K92" s="250"/>
    </row>
    <row r="93" customFormat="false" ht="13.8" hidden="false" customHeight="false" outlineLevel="0" collapsed="false">
      <c r="A93" s="218"/>
      <c r="B93" s="223" t="s">
        <v>200</v>
      </c>
      <c r="C93" s="224"/>
      <c r="D93" s="224"/>
      <c r="E93" s="255"/>
      <c r="F93" s="255" t="s">
        <v>209</v>
      </c>
      <c r="G93" s="225"/>
      <c r="H93" s="256"/>
      <c r="I93" s="250"/>
      <c r="J93" s="250"/>
      <c r="K93" s="250"/>
    </row>
    <row r="94" customFormat="false" ht="13" hidden="false" customHeight="false" outlineLevel="0" collapsed="false">
      <c r="A94" s="218"/>
      <c r="B94" s="234"/>
      <c r="C94" s="250"/>
      <c r="D94" s="250"/>
      <c r="E94" s="218" t="s">
        <v>202</v>
      </c>
      <c r="F94" s="87"/>
      <c r="G94" s="87"/>
      <c r="H94" s="257"/>
      <c r="I94" s="250"/>
      <c r="J94" s="250"/>
      <c r="K94" s="250"/>
    </row>
    <row r="95" customFormat="false" ht="13.8" hidden="false" customHeight="false" outlineLevel="0" collapsed="false">
      <c r="A95" s="218"/>
      <c r="B95" s="234"/>
      <c r="C95" s="250"/>
      <c r="D95" s="250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customFormat="fals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4.25</v>
      </c>
      <c r="D96" s="250" t="n">
        <f aca="false">+$D$10</f>
        <v>5</v>
      </c>
      <c r="E96" s="259" t="n">
        <f aca="false">+$E$10</f>
        <v>5.75</v>
      </c>
      <c r="F96" s="251" t="n">
        <f aca="false">$B96*C96</f>
        <v>384.2</v>
      </c>
      <c r="G96" s="252" t="n">
        <f aca="false">$B96*D96</f>
        <v>452</v>
      </c>
      <c r="H96" s="253" t="n">
        <f aca="false">$B96*E96</f>
        <v>519.8</v>
      </c>
      <c r="I96" s="250"/>
      <c r="J96" s="250"/>
      <c r="K96" s="250"/>
    </row>
    <row r="97" customFormat="fals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4.25</v>
      </c>
      <c r="D97" s="250" t="n">
        <f aca="false">+$D$10</f>
        <v>5</v>
      </c>
      <c r="E97" s="259" t="n">
        <f aca="false">+$E$10</f>
        <v>5.75</v>
      </c>
      <c r="F97" s="251" t="n">
        <f aca="false">$B97*C97</f>
        <v>385.9</v>
      </c>
      <c r="G97" s="252" t="n">
        <f aca="false">$B97*D97</f>
        <v>454</v>
      </c>
      <c r="H97" s="253" t="n">
        <f aca="false">$B97*E97</f>
        <v>522.1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4.25</v>
      </c>
      <c r="D98" s="250" t="n">
        <f aca="false">+$D$10</f>
        <v>5</v>
      </c>
      <c r="E98" s="259" t="n">
        <f aca="false">+$E$10</f>
        <v>5.75</v>
      </c>
      <c r="F98" s="251" t="n">
        <f aca="false">$B98*C98</f>
        <v>387.6</v>
      </c>
      <c r="G98" s="252" t="n">
        <f aca="false">$B98*D98</f>
        <v>456</v>
      </c>
      <c r="H98" s="253" t="n">
        <f aca="false">$B98*E98</f>
        <v>524.4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4.25</v>
      </c>
      <c r="D99" s="250" t="n">
        <f aca="false">+$D$10</f>
        <v>5</v>
      </c>
      <c r="E99" s="259" t="n">
        <f aca="false">+$E$10</f>
        <v>5.75</v>
      </c>
      <c r="F99" s="251" t="n">
        <f aca="false">$B99*C99</f>
        <v>389.3</v>
      </c>
      <c r="G99" s="252" t="n">
        <f aca="false">$B99*D99</f>
        <v>458</v>
      </c>
      <c r="H99" s="253" t="n">
        <f aca="false">$B99*E99</f>
        <v>526.7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4.25</v>
      </c>
      <c r="D100" s="250" t="n">
        <f aca="false">+$D$10</f>
        <v>5</v>
      </c>
      <c r="E100" s="259" t="n">
        <f aca="false">+$E$10</f>
        <v>5.75</v>
      </c>
      <c r="F100" s="251" t="n">
        <f aca="false">$B100*C100</f>
        <v>391</v>
      </c>
      <c r="G100" s="252" t="n">
        <f aca="false">$B100*D100</f>
        <v>460</v>
      </c>
      <c r="H100" s="253" t="n">
        <f aca="false">$B100*E100</f>
        <v>529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4.25</v>
      </c>
      <c r="D101" s="250" t="n">
        <f aca="false">+$D$10</f>
        <v>5</v>
      </c>
      <c r="E101" s="259" t="n">
        <f aca="false">+$E$10</f>
        <v>5.75</v>
      </c>
      <c r="F101" s="251" t="n">
        <f aca="false">$B101*C101</f>
        <v>392.7</v>
      </c>
      <c r="G101" s="252" t="n">
        <f aca="false">$B101*D101</f>
        <v>462</v>
      </c>
      <c r="H101" s="253" t="n">
        <f aca="false">$B101*E101</f>
        <v>531.3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4.25</v>
      </c>
      <c r="D102" s="250" t="n">
        <f aca="false">+$D$10</f>
        <v>5</v>
      </c>
      <c r="E102" s="259" t="n">
        <f aca="false">+$E$10</f>
        <v>5.75</v>
      </c>
      <c r="F102" s="251" t="n">
        <f aca="false">$B102*C102</f>
        <v>394.4</v>
      </c>
      <c r="G102" s="252" t="n">
        <f aca="false">$B102*D102</f>
        <v>464</v>
      </c>
      <c r="H102" s="253" t="n">
        <f aca="false">$B102*E102</f>
        <v>533.6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4.25</v>
      </c>
      <c r="D103" s="250" t="n">
        <f aca="false">+$D$10</f>
        <v>5</v>
      </c>
      <c r="E103" s="259" t="n">
        <f aca="false">+$E$10</f>
        <v>5.75</v>
      </c>
      <c r="F103" s="251" t="n">
        <f aca="false">$B103*C103</f>
        <v>396.1</v>
      </c>
      <c r="G103" s="252" t="n">
        <f aca="false">$B103*D103</f>
        <v>466</v>
      </c>
      <c r="H103" s="253" t="n">
        <f aca="false">$B103*E103</f>
        <v>535.9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4.25</v>
      </c>
      <c r="D104" s="250" t="n">
        <f aca="false">+$D$10</f>
        <v>5</v>
      </c>
      <c r="E104" s="259" t="n">
        <f aca="false">+$E$10</f>
        <v>5.75</v>
      </c>
      <c r="F104" s="251" t="n">
        <f aca="false">$B104*C104</f>
        <v>397.8</v>
      </c>
      <c r="G104" s="252" t="n">
        <f aca="false">$B104*D104</f>
        <v>468</v>
      </c>
      <c r="H104" s="253" t="n">
        <f aca="false">$B104*E104</f>
        <v>538.2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4.25</v>
      </c>
      <c r="D105" s="250" t="n">
        <f aca="false">+$D$10</f>
        <v>5</v>
      </c>
      <c r="E105" s="259" t="n">
        <f aca="false">+$E$10</f>
        <v>5.75</v>
      </c>
      <c r="F105" s="251" t="n">
        <f aca="false">$B105*C105</f>
        <v>399.5</v>
      </c>
      <c r="G105" s="252" t="n">
        <f aca="false">$B105*D105</f>
        <v>470</v>
      </c>
      <c r="H105" s="253" t="n">
        <f aca="false">$B105*E105</f>
        <v>540.5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4.25</v>
      </c>
      <c r="D106" s="250" t="n">
        <f aca="false">+$D$10</f>
        <v>5</v>
      </c>
      <c r="E106" s="259" t="n">
        <f aca="false">+$E$10</f>
        <v>5.75</v>
      </c>
      <c r="F106" s="251" t="n">
        <f aca="false">$B106*C106</f>
        <v>401.2</v>
      </c>
      <c r="G106" s="252" t="n">
        <f aca="false">$B106*D106</f>
        <v>472</v>
      </c>
      <c r="H106" s="253" t="n">
        <f aca="false">$B106*E106</f>
        <v>542.8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4.25</v>
      </c>
      <c r="D107" s="250" t="n">
        <f aca="false">+$D$10</f>
        <v>5</v>
      </c>
      <c r="E107" s="259" t="n">
        <f aca="false">+$E$10</f>
        <v>5.75</v>
      </c>
      <c r="F107" s="251" t="n">
        <f aca="false">$B107*C107</f>
        <v>402.9</v>
      </c>
      <c r="G107" s="252" t="n">
        <f aca="false">$B107*D107</f>
        <v>474</v>
      </c>
      <c r="H107" s="253" t="n">
        <f aca="false">$B107*E107</f>
        <v>545.1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4.25</v>
      </c>
      <c r="D108" s="250" t="n">
        <f aca="false">+$D$10</f>
        <v>5</v>
      </c>
      <c r="E108" s="259" t="n">
        <f aca="false">+$E$10</f>
        <v>5.75</v>
      </c>
      <c r="F108" s="251" t="n">
        <f aca="false">$B108*C108</f>
        <v>404.6</v>
      </c>
      <c r="G108" s="252" t="n">
        <f aca="false">$B108*D108</f>
        <v>476</v>
      </c>
      <c r="H108" s="253" t="n">
        <f aca="false">$B108*E108</f>
        <v>547.4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4.25</v>
      </c>
      <c r="D109" s="250" t="n">
        <f aca="false">+$D$10</f>
        <v>5</v>
      </c>
      <c r="E109" s="259" t="n">
        <f aca="false">+$E$10</f>
        <v>5.75</v>
      </c>
      <c r="F109" s="251" t="n">
        <f aca="false">$B109*C109</f>
        <v>406.3</v>
      </c>
      <c r="G109" s="252" t="n">
        <f aca="false">$B109*D109</f>
        <v>478</v>
      </c>
      <c r="H109" s="253" t="n">
        <f aca="false">$B109*E109</f>
        <v>549.7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4.25</v>
      </c>
      <c r="D110" s="250" t="n">
        <f aca="false">+$D$10</f>
        <v>5</v>
      </c>
      <c r="E110" s="259" t="n">
        <f aca="false">+$E$10</f>
        <v>5.75</v>
      </c>
      <c r="F110" s="251" t="n">
        <f aca="false">$B110*C110</f>
        <v>408</v>
      </c>
      <c r="G110" s="252" t="n">
        <f aca="false">$B110*D110</f>
        <v>480</v>
      </c>
      <c r="H110" s="253" t="n">
        <f aca="false">$B110*E110</f>
        <v>552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4.25</v>
      </c>
      <c r="D111" s="250" t="n">
        <f aca="false">+$D$10</f>
        <v>5</v>
      </c>
      <c r="E111" s="259" t="n">
        <f aca="false">+$E$10</f>
        <v>5.75</v>
      </c>
      <c r="F111" s="251" t="n">
        <f aca="false">$B111*C111</f>
        <v>409.7</v>
      </c>
      <c r="G111" s="252" t="n">
        <f aca="false">$B111*D111</f>
        <v>482</v>
      </c>
      <c r="H111" s="253" t="n">
        <f aca="false">$B111*E111</f>
        <v>554.3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4.25</v>
      </c>
      <c r="D112" s="250" t="n">
        <f aca="false">+$D$10</f>
        <v>5</v>
      </c>
      <c r="E112" s="259" t="n">
        <f aca="false">+$E$10</f>
        <v>5.75</v>
      </c>
      <c r="F112" s="251" t="n">
        <f aca="false">$B112*C112</f>
        <v>411.4</v>
      </c>
      <c r="G112" s="252" t="n">
        <f aca="false">$B112*D112</f>
        <v>484</v>
      </c>
      <c r="H112" s="253" t="n">
        <f aca="false">$B112*E112</f>
        <v>556.6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4.25</v>
      </c>
      <c r="D113" s="250" t="n">
        <f aca="false">+$D$10</f>
        <v>5</v>
      </c>
      <c r="E113" s="259" t="n">
        <f aca="false">+$E$10</f>
        <v>5.75</v>
      </c>
      <c r="F113" s="251" t="n">
        <f aca="false">$B113*C113</f>
        <v>413.1</v>
      </c>
      <c r="G113" s="252" t="n">
        <f aca="false">$B113*D113</f>
        <v>486</v>
      </c>
      <c r="H113" s="253" t="n">
        <f aca="false">$B113*E113</f>
        <v>558.9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4.25</v>
      </c>
      <c r="D114" s="250" t="n">
        <f aca="false">+$D$10</f>
        <v>5</v>
      </c>
      <c r="E114" s="259" t="n">
        <f aca="false">+$E$10</f>
        <v>5.75</v>
      </c>
      <c r="F114" s="251" t="n">
        <f aca="false">$B114*C114</f>
        <v>414.8</v>
      </c>
      <c r="G114" s="252" t="n">
        <f aca="false">$B114*D114</f>
        <v>488</v>
      </c>
      <c r="H114" s="253" t="n">
        <f aca="false">$B114*E114</f>
        <v>561.2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4.25</v>
      </c>
      <c r="D115" s="250" t="n">
        <f aca="false">+$D$10</f>
        <v>5</v>
      </c>
      <c r="E115" s="259" t="n">
        <f aca="false">+$E$10</f>
        <v>5.75</v>
      </c>
      <c r="F115" s="251" t="n">
        <f aca="false">$B115*C115</f>
        <v>416.5</v>
      </c>
      <c r="G115" s="252" t="n">
        <f aca="false">$B115*D115</f>
        <v>490</v>
      </c>
      <c r="H115" s="253" t="n">
        <f aca="false">$B115*E115</f>
        <v>563.5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4.25</v>
      </c>
      <c r="D116" s="250" t="n">
        <f aca="false">+$D$10</f>
        <v>5</v>
      </c>
      <c r="E116" s="259" t="n">
        <f aca="false">+$E$10</f>
        <v>5.75</v>
      </c>
      <c r="F116" s="251" t="n">
        <f aca="false">$B116*C116</f>
        <v>418.2</v>
      </c>
      <c r="G116" s="252" t="n">
        <f aca="false">$B116*D116</f>
        <v>492</v>
      </c>
      <c r="H116" s="253" t="n">
        <f aca="false">$B116*E116</f>
        <v>565.8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4.25</v>
      </c>
      <c r="D117" s="250" t="n">
        <f aca="false">+$D$10</f>
        <v>5</v>
      </c>
      <c r="E117" s="259" t="n">
        <f aca="false">+$E$10</f>
        <v>5.75</v>
      </c>
      <c r="F117" s="251" t="n">
        <f aca="false">$B117*C117</f>
        <v>419.9</v>
      </c>
      <c r="G117" s="252" t="n">
        <f aca="false">$B117*D117</f>
        <v>494</v>
      </c>
      <c r="H117" s="253" t="n">
        <f aca="false">$B117*E117</f>
        <v>568.1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4.25</v>
      </c>
      <c r="D118" s="250" t="n">
        <f aca="false">+$D$10</f>
        <v>5</v>
      </c>
      <c r="E118" s="259" t="n">
        <f aca="false">+$E$10</f>
        <v>5.75</v>
      </c>
      <c r="F118" s="251" t="n">
        <f aca="false">$B118*C118</f>
        <v>421.6</v>
      </c>
      <c r="G118" s="252" t="n">
        <f aca="false">$B118*D118</f>
        <v>496</v>
      </c>
      <c r="H118" s="253" t="n">
        <f aca="false">$B118*E118</f>
        <v>570.4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4.25</v>
      </c>
      <c r="D119" s="250" t="n">
        <f aca="false">+$D$10</f>
        <v>5</v>
      </c>
      <c r="E119" s="259" t="n">
        <f aca="false">+$E$10</f>
        <v>5.75</v>
      </c>
      <c r="F119" s="251" t="n">
        <f aca="false">$B119*C119</f>
        <v>423.3</v>
      </c>
      <c r="G119" s="252" t="n">
        <f aca="false">$B119*D119</f>
        <v>498</v>
      </c>
      <c r="H119" s="253" t="n">
        <f aca="false">$B119*E119</f>
        <v>572.7</v>
      </c>
    </row>
    <row r="120" customFormat="fals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4.25</v>
      </c>
      <c r="D120" s="250" t="n">
        <f aca="false">+$D$10</f>
        <v>5</v>
      </c>
      <c r="E120" s="259" t="n">
        <f aca="false">+$E$10</f>
        <v>5.75</v>
      </c>
      <c r="F120" s="251" t="n">
        <f aca="false">$B120*C120</f>
        <v>425</v>
      </c>
      <c r="G120" s="252" t="n">
        <f aca="false">$B120*D120</f>
        <v>500</v>
      </c>
      <c r="H120" s="253" t="n">
        <f aca="false">$B120*E120</f>
        <v>575</v>
      </c>
      <c r="I120" s="260"/>
      <c r="J120" s="260"/>
      <c r="K120" s="260"/>
    </row>
    <row r="121" customFormat="fals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4.25</v>
      </c>
      <c r="D121" s="250" t="n">
        <f aca="false">+$D$10</f>
        <v>5</v>
      </c>
      <c r="E121" s="259" t="n">
        <f aca="false">+$E$10</f>
        <v>5.75</v>
      </c>
      <c r="F121" s="251" t="n">
        <f aca="false">$B121*C121</f>
        <v>426.7</v>
      </c>
      <c r="G121" s="252" t="n">
        <f aca="false">$B121*D121</f>
        <v>502</v>
      </c>
      <c r="H121" s="253" t="n">
        <f aca="false">$B121*E121</f>
        <v>577.3</v>
      </c>
      <c r="I121" s="260"/>
      <c r="J121" s="260"/>
      <c r="K121" s="260"/>
    </row>
    <row r="122" customFormat="fals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4.25</v>
      </c>
      <c r="D122" s="250" t="n">
        <f aca="false">+$D$10</f>
        <v>5</v>
      </c>
      <c r="E122" s="259" t="n">
        <f aca="false">+$E$10</f>
        <v>5.75</v>
      </c>
      <c r="F122" s="251" t="n">
        <f aca="false">$B122*C122</f>
        <v>428.4</v>
      </c>
      <c r="G122" s="252" t="n">
        <f aca="false">$B122*D122</f>
        <v>504</v>
      </c>
      <c r="H122" s="253" t="n">
        <f aca="false">$B122*E122</f>
        <v>579.6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4.25</v>
      </c>
      <c r="D123" s="250" t="n">
        <f aca="false">+$D$10</f>
        <v>5</v>
      </c>
      <c r="E123" s="259" t="n">
        <f aca="false">+$E$10</f>
        <v>5.75</v>
      </c>
      <c r="F123" s="251" t="n">
        <f aca="false">$B123*C123</f>
        <v>430.1</v>
      </c>
      <c r="G123" s="252" t="n">
        <f aca="false">$B123*D123</f>
        <v>506</v>
      </c>
      <c r="H123" s="253" t="n">
        <f aca="false">$B123*E123</f>
        <v>581.9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4.25</v>
      </c>
      <c r="D124" s="250" t="n">
        <f aca="false">+$D$10</f>
        <v>5</v>
      </c>
      <c r="E124" s="259" t="n">
        <f aca="false">+$E$10</f>
        <v>5.75</v>
      </c>
      <c r="F124" s="251" t="n">
        <f aca="false">$B124*C124</f>
        <v>431.8</v>
      </c>
      <c r="G124" s="252" t="n">
        <f aca="false">$B124*D124</f>
        <v>508</v>
      </c>
      <c r="H124" s="253" t="n">
        <f aca="false">$B124*E124</f>
        <v>584.2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4.25</v>
      </c>
      <c r="D125" s="250" t="n">
        <f aca="false">+$D$10</f>
        <v>5</v>
      </c>
      <c r="E125" s="259" t="n">
        <f aca="false">+$E$10</f>
        <v>5.75</v>
      </c>
      <c r="F125" s="251" t="n">
        <f aca="false">$B125*C125</f>
        <v>433.5</v>
      </c>
      <c r="G125" s="252" t="n">
        <f aca="false">$B125*D125</f>
        <v>510</v>
      </c>
      <c r="H125" s="253" t="n">
        <f aca="false">$B125*E125</f>
        <v>586.5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4.25</v>
      </c>
      <c r="D126" s="250" t="n">
        <f aca="false">+$D$10</f>
        <v>5</v>
      </c>
      <c r="E126" s="259" t="n">
        <f aca="false">+$E$10</f>
        <v>5.75</v>
      </c>
      <c r="F126" s="251" t="n">
        <f aca="false">$B126*C126</f>
        <v>435.2</v>
      </c>
      <c r="G126" s="252" t="n">
        <f aca="false">$B126*D126</f>
        <v>512</v>
      </c>
      <c r="H126" s="253" t="n">
        <f aca="false">$B126*E126</f>
        <v>588.8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4.25</v>
      </c>
      <c r="D127" s="250" t="n">
        <f aca="false">+$D$10</f>
        <v>5</v>
      </c>
      <c r="E127" s="259" t="n">
        <f aca="false">+$E$10</f>
        <v>5.75</v>
      </c>
      <c r="F127" s="251" t="n">
        <f aca="false">$B127*C127</f>
        <v>436.9</v>
      </c>
      <c r="G127" s="252" t="n">
        <f aca="false">$B127*D127</f>
        <v>514</v>
      </c>
      <c r="H127" s="253" t="n">
        <f aca="false">$B127*E127</f>
        <v>591.1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4.25</v>
      </c>
      <c r="D128" s="250" t="n">
        <f aca="false">+$D$10</f>
        <v>5</v>
      </c>
      <c r="E128" s="259" t="n">
        <f aca="false">+$E$10</f>
        <v>5.75</v>
      </c>
      <c r="F128" s="251" t="n">
        <f aca="false">$B128*C128</f>
        <v>438.6</v>
      </c>
      <c r="G128" s="252" t="n">
        <f aca="false">$B128*D128</f>
        <v>516</v>
      </c>
      <c r="H128" s="253" t="n">
        <f aca="false">$B128*E128</f>
        <v>593.4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4.25</v>
      </c>
      <c r="D129" s="250" t="n">
        <f aca="false">+$D$10</f>
        <v>5</v>
      </c>
      <c r="E129" s="259" t="n">
        <f aca="false">+$E$10</f>
        <v>5.75</v>
      </c>
      <c r="F129" s="251" t="n">
        <f aca="false">$B129*C129</f>
        <v>440.3</v>
      </c>
      <c r="G129" s="252" t="n">
        <f aca="false">$B129*D129</f>
        <v>518</v>
      </c>
      <c r="H129" s="253" t="n">
        <f aca="false">$B129*E129</f>
        <v>595.7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4.25</v>
      </c>
      <c r="D130" s="250" t="n">
        <f aca="false">+$D$10</f>
        <v>5</v>
      </c>
      <c r="E130" s="259" t="n">
        <f aca="false">+$E$10</f>
        <v>5.75</v>
      </c>
      <c r="F130" s="251" t="n">
        <f aca="false">$B130*C130</f>
        <v>442</v>
      </c>
      <c r="G130" s="252" t="n">
        <f aca="false">$B130*D130</f>
        <v>520</v>
      </c>
      <c r="H130" s="253" t="n">
        <f aca="false">$B130*E130</f>
        <v>598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4.25</v>
      </c>
      <c r="D131" s="250" t="n">
        <f aca="false">+$D$10</f>
        <v>5</v>
      </c>
      <c r="E131" s="259" t="n">
        <f aca="false">+$E$10</f>
        <v>5.75</v>
      </c>
      <c r="F131" s="251" t="n">
        <f aca="false">$B131*C131</f>
        <v>443.7</v>
      </c>
      <c r="G131" s="252" t="n">
        <f aca="false">$B131*D131</f>
        <v>522</v>
      </c>
      <c r="H131" s="253" t="n">
        <f aca="false">$B131*E131</f>
        <v>600.3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4.25</v>
      </c>
      <c r="D132" s="250" t="n">
        <f aca="false">+$D$10</f>
        <v>5</v>
      </c>
      <c r="E132" s="259" t="n">
        <f aca="false">+$E$10</f>
        <v>5.75</v>
      </c>
      <c r="F132" s="251" t="n">
        <f aca="false">$B132*C132</f>
        <v>445.4</v>
      </c>
      <c r="G132" s="252" t="n">
        <f aca="false">$B132*D132</f>
        <v>524</v>
      </c>
      <c r="H132" s="253" t="n">
        <f aca="false">$B132*E132</f>
        <v>602.6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4.25</v>
      </c>
      <c r="D133" s="250" t="n">
        <f aca="false">+$D$10</f>
        <v>5</v>
      </c>
      <c r="E133" s="259" t="n">
        <f aca="false">+$E$10</f>
        <v>5.75</v>
      </c>
      <c r="F133" s="251" t="n">
        <f aca="false">$B133*C133</f>
        <v>447.1</v>
      </c>
      <c r="G133" s="252" t="n">
        <f aca="false">$B133*D133</f>
        <v>526</v>
      </c>
      <c r="H133" s="253" t="n">
        <f aca="false">$B133*E133</f>
        <v>604.9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4.25</v>
      </c>
      <c r="D134" s="250" t="n">
        <f aca="false">+$D$10</f>
        <v>5</v>
      </c>
      <c r="E134" s="259" t="n">
        <f aca="false">+$E$10</f>
        <v>5.75</v>
      </c>
      <c r="F134" s="251" t="n">
        <f aca="false">$B134*C134</f>
        <v>448.8</v>
      </c>
      <c r="G134" s="252" t="n">
        <f aca="false">$B134*D134</f>
        <v>528</v>
      </c>
      <c r="H134" s="253" t="n">
        <f aca="false">$B134*E134</f>
        <v>607.2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4.25</v>
      </c>
      <c r="D135" s="250" t="n">
        <f aca="false">+$D$10</f>
        <v>5</v>
      </c>
      <c r="E135" s="259" t="n">
        <f aca="false">+$E$10</f>
        <v>5.75</v>
      </c>
      <c r="F135" s="251" t="n">
        <f aca="false">$B135*C135</f>
        <v>450.5</v>
      </c>
      <c r="G135" s="252" t="n">
        <f aca="false">$B135*D135</f>
        <v>530</v>
      </c>
      <c r="H135" s="253" t="n">
        <f aca="false">$B135*E135</f>
        <v>609.5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4.25</v>
      </c>
      <c r="D136" s="250" t="n">
        <f aca="false">+$D$10</f>
        <v>5</v>
      </c>
      <c r="E136" s="235" t="n">
        <f aca="false">+$E$10</f>
        <v>5.75</v>
      </c>
      <c r="F136" s="251" t="n">
        <f aca="false">$B136*C136</f>
        <v>452.2</v>
      </c>
      <c r="G136" s="252" t="n">
        <f aca="false">$B136*D136</f>
        <v>532</v>
      </c>
      <c r="H136" s="253" t="n">
        <f aca="false">$B136*E136</f>
        <v>611.8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4.25</v>
      </c>
      <c r="D137" s="250" t="n">
        <f aca="false">+$D$10</f>
        <v>5</v>
      </c>
      <c r="E137" s="235" t="n">
        <f aca="false">+$E$10</f>
        <v>5.75</v>
      </c>
      <c r="F137" s="251" t="n">
        <f aca="false">$B137*C137</f>
        <v>453.9</v>
      </c>
      <c r="G137" s="252" t="n">
        <f aca="false">$B137*D137</f>
        <v>534</v>
      </c>
      <c r="H137" s="253" t="n">
        <f aca="false">$B137*E137</f>
        <v>614.1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4.25</v>
      </c>
      <c r="D138" s="250" t="n">
        <f aca="false">+$D$10</f>
        <v>5</v>
      </c>
      <c r="E138" s="235" t="n">
        <f aca="false">+$E$10</f>
        <v>5.75</v>
      </c>
      <c r="F138" s="251" t="n">
        <f aca="false">$B138*C138</f>
        <v>455.6</v>
      </c>
      <c r="G138" s="252" t="n">
        <f aca="false">$B138*D138</f>
        <v>536</v>
      </c>
      <c r="H138" s="253" t="n">
        <f aca="false">$B138*E138</f>
        <v>616.4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4.25</v>
      </c>
      <c r="D139" s="250" t="n">
        <f aca="false">+$D$10</f>
        <v>5</v>
      </c>
      <c r="E139" s="235" t="n">
        <f aca="false">+$E$10</f>
        <v>5.75</v>
      </c>
      <c r="F139" s="251" t="n">
        <f aca="false">$B139*C139</f>
        <v>457.3</v>
      </c>
      <c r="G139" s="252" t="n">
        <f aca="false">$B139*D139</f>
        <v>538</v>
      </c>
      <c r="H139" s="253" t="n">
        <f aca="false">$B139*E139</f>
        <v>618.7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4.25</v>
      </c>
      <c r="D140" s="250" t="n">
        <f aca="false">+$D$10</f>
        <v>5</v>
      </c>
      <c r="E140" s="235" t="n">
        <f aca="false">+$E$10</f>
        <v>5.75</v>
      </c>
      <c r="F140" s="251" t="n">
        <f aca="false">$B140*C140</f>
        <v>459</v>
      </c>
      <c r="G140" s="252" t="n">
        <f aca="false">$B140*D140</f>
        <v>540</v>
      </c>
      <c r="H140" s="253" t="n">
        <f aca="false">$B140*E140</f>
        <v>621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4.25</v>
      </c>
      <c r="D141" s="250" t="n">
        <f aca="false">+$D$10</f>
        <v>5</v>
      </c>
      <c r="E141" s="235" t="n">
        <f aca="false">+$E$10</f>
        <v>5.75</v>
      </c>
      <c r="F141" s="251" t="n">
        <f aca="false">$B141*C141</f>
        <v>460.7</v>
      </c>
      <c r="G141" s="252" t="n">
        <f aca="false">$B141*D141</f>
        <v>542</v>
      </c>
      <c r="H141" s="253" t="n">
        <f aca="false">$B141*E141</f>
        <v>623.3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4.25</v>
      </c>
      <c r="D142" s="250" t="n">
        <f aca="false">+$D$10</f>
        <v>5</v>
      </c>
      <c r="E142" s="235" t="n">
        <f aca="false">+$E$10</f>
        <v>5.75</v>
      </c>
      <c r="F142" s="251" t="n">
        <f aca="false">$B142*C142</f>
        <v>462.4</v>
      </c>
      <c r="G142" s="252" t="n">
        <f aca="false">$B142*D142</f>
        <v>544</v>
      </c>
      <c r="H142" s="253" t="n">
        <f aca="false">$B142*E142</f>
        <v>625.6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4.25</v>
      </c>
      <c r="D143" s="250" t="n">
        <f aca="false">+$D$10</f>
        <v>5</v>
      </c>
      <c r="E143" s="235" t="n">
        <f aca="false">+$E$10</f>
        <v>5.75</v>
      </c>
      <c r="F143" s="251" t="n">
        <f aca="false">$B143*C143</f>
        <v>464.1</v>
      </c>
      <c r="G143" s="252" t="n">
        <f aca="false">$B143*D143</f>
        <v>546</v>
      </c>
      <c r="H143" s="253" t="n">
        <f aca="false">$B143*E143</f>
        <v>627.9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4.25</v>
      </c>
      <c r="D144" s="250" t="n">
        <f aca="false">+$D$10</f>
        <v>5</v>
      </c>
      <c r="E144" s="235" t="n">
        <f aca="false">+$E$10</f>
        <v>5.75</v>
      </c>
      <c r="F144" s="251" t="n">
        <f aca="false">$B144*C144</f>
        <v>465.8</v>
      </c>
      <c r="G144" s="252" t="n">
        <f aca="false">$B144*D144</f>
        <v>548</v>
      </c>
      <c r="H144" s="253" t="n">
        <f aca="false">$B144*E144</f>
        <v>630.2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4.25</v>
      </c>
      <c r="D145" s="250" t="n">
        <f aca="false">+$D$10</f>
        <v>5</v>
      </c>
      <c r="E145" s="235" t="n">
        <f aca="false">+$E$10</f>
        <v>5.75</v>
      </c>
      <c r="F145" s="251" t="n">
        <f aca="false">$B145*C145</f>
        <v>467.5</v>
      </c>
      <c r="G145" s="252" t="n">
        <f aca="false">$B145*D145</f>
        <v>550</v>
      </c>
      <c r="H145" s="253" t="n">
        <f aca="false">$B145*E145</f>
        <v>632.5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4.25</v>
      </c>
      <c r="D146" s="250" t="n">
        <f aca="false">+$D$10</f>
        <v>5</v>
      </c>
      <c r="E146" s="235" t="n">
        <f aca="false">+$E$10</f>
        <v>5.75</v>
      </c>
      <c r="F146" s="251" t="n">
        <f aca="false">$B146*C146</f>
        <v>469.2</v>
      </c>
      <c r="G146" s="252" t="n">
        <f aca="false">$B146*D146</f>
        <v>552</v>
      </c>
      <c r="H146" s="253" t="n">
        <f aca="false">$B146*E146</f>
        <v>634.8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4.25</v>
      </c>
      <c r="D147" s="250" t="n">
        <f aca="false">+$D$10</f>
        <v>5</v>
      </c>
      <c r="E147" s="235" t="n">
        <f aca="false">+$E$10</f>
        <v>5.75</v>
      </c>
      <c r="F147" s="251" t="n">
        <f aca="false">$B147*C147</f>
        <v>470.9</v>
      </c>
      <c r="G147" s="252" t="n">
        <f aca="false">$B147*D147</f>
        <v>554</v>
      </c>
      <c r="H147" s="253" t="n">
        <f aca="false">$B147*E147</f>
        <v>637.1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4.25</v>
      </c>
      <c r="D148" s="250" t="n">
        <f aca="false">+$D$10</f>
        <v>5</v>
      </c>
      <c r="E148" s="235" t="n">
        <f aca="false">+$E$10</f>
        <v>5.75</v>
      </c>
      <c r="F148" s="251" t="n">
        <f aca="false">$B148*C148</f>
        <v>472.6</v>
      </c>
      <c r="G148" s="252" t="n">
        <f aca="false">$B148*D148</f>
        <v>556</v>
      </c>
      <c r="H148" s="253" t="n">
        <f aca="false">$B148*E148</f>
        <v>639.4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4.25</v>
      </c>
      <c r="D149" s="250" t="n">
        <f aca="false">+$D$10</f>
        <v>5</v>
      </c>
      <c r="E149" s="235" t="n">
        <f aca="false">+$E$10</f>
        <v>5.75</v>
      </c>
      <c r="F149" s="251" t="n">
        <f aca="false">$B149*C149</f>
        <v>474.3</v>
      </c>
      <c r="G149" s="252" t="n">
        <f aca="false">$B149*D149</f>
        <v>558</v>
      </c>
      <c r="H149" s="253" t="n">
        <f aca="false">$B149*E149</f>
        <v>641.7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4.25</v>
      </c>
      <c r="D150" s="250" t="n">
        <f aca="false">+$D$10</f>
        <v>5</v>
      </c>
      <c r="E150" s="235" t="n">
        <f aca="false">+$E$10</f>
        <v>5.75</v>
      </c>
      <c r="F150" s="251" t="n">
        <f aca="false">$B150*C150</f>
        <v>476</v>
      </c>
      <c r="G150" s="252" t="n">
        <f aca="false">$B150*D150</f>
        <v>560</v>
      </c>
      <c r="H150" s="253" t="n">
        <f aca="false">$B150*E150</f>
        <v>644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4.25</v>
      </c>
      <c r="D151" s="250" t="n">
        <f aca="false">+$D$10</f>
        <v>5</v>
      </c>
      <c r="E151" s="235" t="n">
        <f aca="false">+$E$10</f>
        <v>5.75</v>
      </c>
      <c r="F151" s="251" t="n">
        <f aca="false">$B151*C151</f>
        <v>477.7</v>
      </c>
      <c r="G151" s="252" t="n">
        <f aca="false">$B151*D151</f>
        <v>562</v>
      </c>
      <c r="H151" s="253" t="n">
        <f aca="false">$B151*E151</f>
        <v>646.3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4.25</v>
      </c>
      <c r="D152" s="250" t="n">
        <f aca="false">+$D$10</f>
        <v>5</v>
      </c>
      <c r="E152" s="235" t="n">
        <f aca="false">+$E$10</f>
        <v>5.75</v>
      </c>
      <c r="F152" s="251" t="n">
        <f aca="false">$B152*C152</f>
        <v>479.4</v>
      </c>
      <c r="G152" s="252" t="n">
        <f aca="false">$B152*D152</f>
        <v>564</v>
      </c>
      <c r="H152" s="253" t="n">
        <f aca="false">$B152*E152</f>
        <v>648.6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4.25</v>
      </c>
      <c r="D153" s="250" t="n">
        <f aca="false">+$D$10</f>
        <v>5</v>
      </c>
      <c r="E153" s="235" t="n">
        <f aca="false">+$E$10</f>
        <v>5.75</v>
      </c>
      <c r="F153" s="251" t="n">
        <f aca="false">$B153*C153</f>
        <v>481.1</v>
      </c>
      <c r="G153" s="252" t="n">
        <f aca="false">$B153*D153</f>
        <v>566</v>
      </c>
      <c r="H153" s="253" t="n">
        <f aca="false">$B153*E153</f>
        <v>650.9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4.25</v>
      </c>
      <c r="D154" s="250" t="n">
        <f aca="false">+$D$10</f>
        <v>5</v>
      </c>
      <c r="E154" s="235" t="n">
        <f aca="false">+$E$10</f>
        <v>5.75</v>
      </c>
      <c r="F154" s="251" t="n">
        <f aca="false">$B154*C154</f>
        <v>482.8</v>
      </c>
      <c r="G154" s="252" t="n">
        <f aca="false">$B154*D154</f>
        <v>568</v>
      </c>
      <c r="H154" s="253" t="n">
        <f aca="false">$B154*E154</f>
        <v>653.2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4.25</v>
      </c>
      <c r="D155" s="250" t="n">
        <f aca="false">+$D$10</f>
        <v>5</v>
      </c>
      <c r="E155" s="235" t="n">
        <f aca="false">+$E$10</f>
        <v>5.75</v>
      </c>
      <c r="F155" s="251" t="n">
        <f aca="false">$B155*C155</f>
        <v>484.5</v>
      </c>
      <c r="G155" s="252" t="n">
        <f aca="false">$B155*D155</f>
        <v>570</v>
      </c>
      <c r="H155" s="253" t="n">
        <f aca="false">$B155*E155</f>
        <v>655.5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4.25</v>
      </c>
      <c r="D156" s="250" t="n">
        <f aca="false">+$D$10</f>
        <v>5</v>
      </c>
      <c r="E156" s="235" t="n">
        <f aca="false">+$E$10</f>
        <v>5.75</v>
      </c>
      <c r="F156" s="251" t="n">
        <f aca="false">$B156*C156</f>
        <v>486.2</v>
      </c>
      <c r="G156" s="252" t="n">
        <f aca="false">$B156*D156</f>
        <v>572</v>
      </c>
      <c r="H156" s="253" t="n">
        <f aca="false">$B156*E156</f>
        <v>657.8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4.25</v>
      </c>
      <c r="D157" s="250" t="n">
        <f aca="false">+$D$10</f>
        <v>5</v>
      </c>
      <c r="E157" s="235" t="n">
        <f aca="false">+$E$10</f>
        <v>5.75</v>
      </c>
      <c r="F157" s="251" t="n">
        <f aca="false">$B157*C157</f>
        <v>487.9</v>
      </c>
      <c r="G157" s="252" t="n">
        <f aca="false">$B157*D157</f>
        <v>574</v>
      </c>
      <c r="H157" s="253" t="n">
        <f aca="false">$B157*E157</f>
        <v>660.1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4.25</v>
      </c>
      <c r="D158" s="250" t="n">
        <f aca="false">+$D$10</f>
        <v>5</v>
      </c>
      <c r="E158" s="235" t="n">
        <f aca="false">+$E$10</f>
        <v>5.75</v>
      </c>
      <c r="F158" s="251" t="n">
        <f aca="false">$B158*C158</f>
        <v>489.6</v>
      </c>
      <c r="G158" s="252" t="n">
        <f aca="false">$B158*D158</f>
        <v>576</v>
      </c>
      <c r="H158" s="253" t="n">
        <f aca="false">$B158*E158</f>
        <v>662.4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4.25</v>
      </c>
      <c r="D159" s="250" t="n">
        <f aca="false">+$D$10</f>
        <v>5</v>
      </c>
      <c r="E159" s="235" t="n">
        <f aca="false">+$E$10</f>
        <v>5.75</v>
      </c>
      <c r="F159" s="251" t="n">
        <f aca="false">$B159*C159</f>
        <v>491.3</v>
      </c>
      <c r="G159" s="252" t="n">
        <f aca="false">$B159*D159</f>
        <v>578</v>
      </c>
      <c r="H159" s="253" t="n">
        <f aca="false">$B159*E159</f>
        <v>664.7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4.25</v>
      </c>
      <c r="D160" s="250" t="n">
        <f aca="false">+$D$10</f>
        <v>5</v>
      </c>
      <c r="E160" s="235" t="n">
        <f aca="false">+$E$10</f>
        <v>5.75</v>
      </c>
      <c r="F160" s="251" t="n">
        <f aca="false">$B160*C160</f>
        <v>493</v>
      </c>
      <c r="G160" s="252" t="n">
        <f aca="false">$B160*D160</f>
        <v>580</v>
      </c>
      <c r="H160" s="253" t="n">
        <f aca="false">$B160*E160</f>
        <v>667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4.25</v>
      </c>
      <c r="D161" s="250" t="n">
        <f aca="false">+$D$10</f>
        <v>5</v>
      </c>
      <c r="E161" s="235" t="n">
        <f aca="false">+$E$10</f>
        <v>5.75</v>
      </c>
      <c r="F161" s="251" t="n">
        <f aca="false">$B161*C161</f>
        <v>494.7</v>
      </c>
      <c r="G161" s="252" t="n">
        <f aca="false">$B161*D161</f>
        <v>582</v>
      </c>
      <c r="H161" s="253" t="n">
        <f aca="false">$B161*E161</f>
        <v>669.3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4.25</v>
      </c>
      <c r="D162" s="250" t="n">
        <f aca="false">+$D$10</f>
        <v>5</v>
      </c>
      <c r="E162" s="235" t="n">
        <f aca="false">+$E$10</f>
        <v>5.75</v>
      </c>
      <c r="F162" s="251" t="n">
        <f aca="false">$B162*C162</f>
        <v>496.4</v>
      </c>
      <c r="G162" s="252" t="n">
        <f aca="false">$B162*D162</f>
        <v>584</v>
      </c>
      <c r="H162" s="253" t="n">
        <f aca="false">$B162*E162</f>
        <v>671.6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4.25</v>
      </c>
      <c r="D163" s="250" t="n">
        <f aca="false">+$D$10</f>
        <v>5</v>
      </c>
      <c r="E163" s="235" t="n">
        <f aca="false">+$E$10</f>
        <v>5.75</v>
      </c>
      <c r="F163" s="251" t="n">
        <f aca="false">$B163*C163</f>
        <v>498.1</v>
      </c>
      <c r="G163" s="252" t="n">
        <f aca="false">$B163*D163</f>
        <v>586</v>
      </c>
      <c r="H163" s="253" t="n">
        <f aca="false">$B163*E163</f>
        <v>673.9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4.25</v>
      </c>
      <c r="D164" s="250" t="n">
        <f aca="false">+$D$10</f>
        <v>5</v>
      </c>
      <c r="E164" s="235" t="n">
        <f aca="false">+$E$10</f>
        <v>5.75</v>
      </c>
      <c r="F164" s="251" t="n">
        <f aca="false">$B164*C164</f>
        <v>499.8</v>
      </c>
      <c r="G164" s="252" t="n">
        <f aca="false">$B164*D164</f>
        <v>588</v>
      </c>
      <c r="H164" s="253" t="n">
        <f aca="false">$B164*E164</f>
        <v>676.2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4.25</v>
      </c>
      <c r="D165" s="250" t="n">
        <f aca="false">+$D$10</f>
        <v>5</v>
      </c>
      <c r="E165" s="235" t="n">
        <f aca="false">+$E$10</f>
        <v>5.75</v>
      </c>
      <c r="F165" s="251" t="n">
        <f aca="false">$B165*C165</f>
        <v>501.5</v>
      </c>
      <c r="G165" s="252" t="n">
        <f aca="false">$B165*D165</f>
        <v>590</v>
      </c>
      <c r="H165" s="253" t="n">
        <f aca="false">$B165*E165</f>
        <v>678.5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4.25</v>
      </c>
      <c r="D166" s="250" t="n">
        <f aca="false">+$D$10</f>
        <v>5</v>
      </c>
      <c r="E166" s="235" t="n">
        <f aca="false">+$E$10</f>
        <v>5.75</v>
      </c>
      <c r="F166" s="251" t="n">
        <f aca="false">$B166*C166</f>
        <v>503.2</v>
      </c>
      <c r="G166" s="252" t="n">
        <f aca="false">$B166*D166</f>
        <v>592</v>
      </c>
      <c r="H166" s="253" t="n">
        <f aca="false">$B166*E166</f>
        <v>680.8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4.25</v>
      </c>
      <c r="D167" s="250" t="n">
        <f aca="false">+$D$10</f>
        <v>5</v>
      </c>
      <c r="E167" s="235" t="n">
        <f aca="false">+$E$10</f>
        <v>5.75</v>
      </c>
      <c r="F167" s="251" t="n">
        <f aca="false">$B167*C167</f>
        <v>504.9</v>
      </c>
      <c r="G167" s="252" t="n">
        <f aca="false">$B167*D167</f>
        <v>594</v>
      </c>
      <c r="H167" s="253" t="n">
        <f aca="false">$B167*E167</f>
        <v>683.1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4.25</v>
      </c>
      <c r="D168" s="250" t="n">
        <f aca="false">+$D$10</f>
        <v>5</v>
      </c>
      <c r="E168" s="235" t="n">
        <f aca="false">+$E$10</f>
        <v>5.75</v>
      </c>
      <c r="F168" s="251" t="n">
        <f aca="false">$B168*C168</f>
        <v>506.6</v>
      </c>
      <c r="G168" s="252" t="n">
        <f aca="false">$B168*D168</f>
        <v>596</v>
      </c>
      <c r="H168" s="253" t="n">
        <f aca="false">$B168*E168</f>
        <v>685.4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4.25</v>
      </c>
      <c r="D169" s="250" t="n">
        <f aca="false">+$D$10</f>
        <v>5</v>
      </c>
      <c r="E169" s="235" t="n">
        <f aca="false">+$E$10</f>
        <v>5.75</v>
      </c>
      <c r="F169" s="251" t="n">
        <f aca="false">$B169*C169</f>
        <v>508.3</v>
      </c>
      <c r="G169" s="252" t="n">
        <f aca="false">$B169*D169</f>
        <v>598</v>
      </c>
      <c r="H169" s="253" t="n">
        <f aca="false">$B169*E169</f>
        <v>687.7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4.25</v>
      </c>
      <c r="D170" s="250" t="n">
        <f aca="false">+$D$10</f>
        <v>5</v>
      </c>
      <c r="E170" s="235" t="n">
        <f aca="false">+$E$10</f>
        <v>5.75</v>
      </c>
      <c r="F170" s="251" t="n">
        <f aca="false">$B170*C170</f>
        <v>510</v>
      </c>
      <c r="G170" s="252" t="n">
        <f aca="false">$B170*D170</f>
        <v>600</v>
      </c>
      <c r="H170" s="253" t="n">
        <f aca="false">$B170*E170</f>
        <v>690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4.25</v>
      </c>
      <c r="D171" s="250" t="n">
        <f aca="false">+$D$10</f>
        <v>5</v>
      </c>
      <c r="E171" s="235" t="n">
        <f aca="false">+$E$10</f>
        <v>5.75</v>
      </c>
      <c r="F171" s="251" t="n">
        <f aca="false">$B171*C171</f>
        <v>511.7</v>
      </c>
      <c r="G171" s="252" t="n">
        <f aca="false">$B171*D171</f>
        <v>602</v>
      </c>
      <c r="H171" s="253" t="n">
        <f aca="false">$B171*E171</f>
        <v>692.3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4.25</v>
      </c>
      <c r="D172" s="250" t="n">
        <f aca="false">+$D$10</f>
        <v>5</v>
      </c>
      <c r="E172" s="235" t="n">
        <f aca="false">+$E$10</f>
        <v>5.75</v>
      </c>
      <c r="F172" s="251" t="n">
        <f aca="false">$B172*C172</f>
        <v>513.4</v>
      </c>
      <c r="G172" s="252" t="n">
        <f aca="false">$B172*D172</f>
        <v>604</v>
      </c>
      <c r="H172" s="253" t="n">
        <f aca="false">$B172*E172</f>
        <v>694.6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4.25</v>
      </c>
      <c r="D173" s="250" t="n">
        <f aca="false">+$D$10</f>
        <v>5</v>
      </c>
      <c r="E173" s="235" t="n">
        <f aca="false">+$E$10</f>
        <v>5.75</v>
      </c>
      <c r="F173" s="251" t="n">
        <f aca="false">$B173*C173</f>
        <v>515.1</v>
      </c>
      <c r="G173" s="252" t="n">
        <f aca="false">$B173*D173</f>
        <v>606</v>
      </c>
      <c r="H173" s="253" t="n">
        <f aca="false">$B173*E173</f>
        <v>696.9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4.25</v>
      </c>
      <c r="D174" s="250" t="n">
        <f aca="false">+$D$10</f>
        <v>5</v>
      </c>
      <c r="E174" s="235" t="n">
        <f aca="false">+$E$10</f>
        <v>5.75</v>
      </c>
      <c r="F174" s="251" t="n">
        <f aca="false">$B174*C174</f>
        <v>516.8</v>
      </c>
      <c r="G174" s="252" t="n">
        <f aca="false">$B174*D174</f>
        <v>608</v>
      </c>
      <c r="H174" s="253" t="n">
        <f aca="false">$B174*E174</f>
        <v>699.2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4.25</v>
      </c>
      <c r="D175" s="250" t="n">
        <f aca="false">+$D$10</f>
        <v>5</v>
      </c>
      <c r="E175" s="235" t="n">
        <f aca="false">+$E$10</f>
        <v>5.75</v>
      </c>
      <c r="F175" s="251" t="n">
        <f aca="false">$B175*C175</f>
        <v>518.5</v>
      </c>
      <c r="G175" s="252" t="n">
        <f aca="false">$B175*D175</f>
        <v>610</v>
      </c>
      <c r="H175" s="253" t="n">
        <f aca="false">$B175*E175</f>
        <v>701.5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4.25</v>
      </c>
      <c r="D176" s="250" t="n">
        <f aca="false">+$D$10</f>
        <v>5</v>
      </c>
      <c r="E176" s="235" t="n">
        <f aca="false">+$E$10</f>
        <v>5.75</v>
      </c>
      <c r="F176" s="251" t="n">
        <f aca="false">$B176*C176</f>
        <v>520.2</v>
      </c>
      <c r="G176" s="252" t="n">
        <f aca="false">$B176*D176</f>
        <v>612</v>
      </c>
      <c r="H176" s="253" t="n">
        <f aca="false">$B176*E176</f>
        <v>703.8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4.25</v>
      </c>
      <c r="D177" s="250" t="n">
        <f aca="false">+$D$10</f>
        <v>5</v>
      </c>
      <c r="E177" s="235" t="n">
        <f aca="false">+$E$10</f>
        <v>5.75</v>
      </c>
      <c r="F177" s="251" t="n">
        <f aca="false">$B177*C177</f>
        <v>521.9</v>
      </c>
      <c r="G177" s="252" t="n">
        <f aca="false">$B177*D177</f>
        <v>614</v>
      </c>
      <c r="H177" s="253" t="n">
        <f aca="false">$B177*E177</f>
        <v>706.1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4.25</v>
      </c>
      <c r="D178" s="250" t="n">
        <f aca="false">+$D$10</f>
        <v>5</v>
      </c>
      <c r="E178" s="235" t="n">
        <f aca="false">+$E$10</f>
        <v>5.75</v>
      </c>
      <c r="F178" s="251" t="n">
        <f aca="false">$B178*C178</f>
        <v>523.6</v>
      </c>
      <c r="G178" s="252" t="n">
        <f aca="false">$B178*D178</f>
        <v>616</v>
      </c>
      <c r="H178" s="253" t="n">
        <f aca="false">$B178*E178</f>
        <v>708.4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4.25</v>
      </c>
      <c r="D179" s="250" t="n">
        <f aca="false">+$D$10</f>
        <v>5</v>
      </c>
      <c r="E179" s="235" t="n">
        <f aca="false">+$E$10</f>
        <v>5.75</v>
      </c>
      <c r="F179" s="251" t="n">
        <f aca="false">$B179*C179</f>
        <v>525.3</v>
      </c>
      <c r="G179" s="252" t="n">
        <f aca="false">$B179*D179</f>
        <v>618</v>
      </c>
      <c r="H179" s="253" t="n">
        <f aca="false">$B179*E179</f>
        <v>710.7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4.25</v>
      </c>
      <c r="D180" s="250" t="n">
        <f aca="false">+$D$10</f>
        <v>5</v>
      </c>
      <c r="E180" s="235" t="n">
        <f aca="false">+$E$10</f>
        <v>5.75</v>
      </c>
      <c r="F180" s="251" t="n">
        <f aca="false">$B180*C180</f>
        <v>527</v>
      </c>
      <c r="G180" s="252" t="n">
        <f aca="false">$B180*D180</f>
        <v>620</v>
      </c>
      <c r="H180" s="253" t="n">
        <f aca="false">$B180*E180</f>
        <v>713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4.25</v>
      </c>
      <c r="D181" s="250" t="n">
        <f aca="false">+$D$10</f>
        <v>5</v>
      </c>
      <c r="E181" s="235" t="n">
        <f aca="false">+$E$10</f>
        <v>5.75</v>
      </c>
      <c r="F181" s="251" t="n">
        <f aca="false">$B181*C181</f>
        <v>528.7</v>
      </c>
      <c r="G181" s="252" t="n">
        <f aca="false">$B181*D181</f>
        <v>622</v>
      </c>
      <c r="H181" s="253" t="n">
        <f aca="false">$B181*E181</f>
        <v>715.3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4.25</v>
      </c>
      <c r="D182" s="250" t="n">
        <f aca="false">+$D$10</f>
        <v>5</v>
      </c>
      <c r="E182" s="235" t="n">
        <f aca="false">+$E$10</f>
        <v>5.75</v>
      </c>
      <c r="F182" s="251" t="n">
        <f aca="false">$B182*C182</f>
        <v>530.4</v>
      </c>
      <c r="G182" s="252" t="n">
        <f aca="false">$B182*D182</f>
        <v>624</v>
      </c>
      <c r="H182" s="253" t="n">
        <f aca="false">$B182*E182</f>
        <v>717.6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4.25</v>
      </c>
      <c r="D183" s="250" t="n">
        <f aca="false">+$D$10</f>
        <v>5</v>
      </c>
      <c r="E183" s="235" t="n">
        <f aca="false">+$E$10</f>
        <v>5.75</v>
      </c>
      <c r="F183" s="251" t="n">
        <f aca="false">$B183*C183</f>
        <v>532.1</v>
      </c>
      <c r="G183" s="252" t="n">
        <f aca="false">$B183*D183</f>
        <v>626</v>
      </c>
      <c r="H183" s="253" t="n">
        <f aca="false">$B183*E183</f>
        <v>719.9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4.25</v>
      </c>
      <c r="D184" s="250" t="n">
        <f aca="false">+$D$10</f>
        <v>5</v>
      </c>
      <c r="E184" s="235" t="n">
        <f aca="false">+$E$10</f>
        <v>5.75</v>
      </c>
      <c r="F184" s="251" t="n">
        <f aca="false">$B184*C184</f>
        <v>533.8</v>
      </c>
      <c r="G184" s="252" t="n">
        <f aca="false">$B184*D184</f>
        <v>628</v>
      </c>
      <c r="H184" s="253" t="n">
        <f aca="false">$B184*E184</f>
        <v>722.2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4.25</v>
      </c>
      <c r="D185" s="250" t="n">
        <f aca="false">+$D$10</f>
        <v>5</v>
      </c>
      <c r="E185" s="235" t="n">
        <f aca="false">+$E$10</f>
        <v>5.75</v>
      </c>
      <c r="F185" s="251" t="n">
        <f aca="false">$B185*C185</f>
        <v>535.5</v>
      </c>
      <c r="G185" s="252" t="n">
        <f aca="false">$B185*D185</f>
        <v>630</v>
      </c>
      <c r="H185" s="253" t="n">
        <f aca="false">$B185*E185</f>
        <v>724.5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4.25</v>
      </c>
      <c r="D186" s="250" t="n">
        <f aca="false">+$D$10</f>
        <v>5</v>
      </c>
      <c r="E186" s="235" t="n">
        <f aca="false">+$E$10</f>
        <v>5.75</v>
      </c>
      <c r="F186" s="251" t="n">
        <f aca="false">$B186*C186</f>
        <v>537.2</v>
      </c>
      <c r="G186" s="252" t="n">
        <f aca="false">$B186*D186</f>
        <v>632</v>
      </c>
      <c r="H186" s="253" t="n">
        <f aca="false">$B186*E186</f>
        <v>726.8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4.25</v>
      </c>
      <c r="D187" s="250" t="n">
        <f aca="false">+$D$10</f>
        <v>5</v>
      </c>
      <c r="E187" s="235" t="n">
        <f aca="false">+$E$10</f>
        <v>5.75</v>
      </c>
      <c r="F187" s="251" t="n">
        <f aca="false">$B187*C187</f>
        <v>538.9</v>
      </c>
      <c r="G187" s="252" t="n">
        <f aca="false">$B187*D187</f>
        <v>634</v>
      </c>
      <c r="H187" s="253" t="n">
        <f aca="false">$B187*E187</f>
        <v>729.1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4.25</v>
      </c>
      <c r="D188" s="250" t="n">
        <f aca="false">+$D$10</f>
        <v>5</v>
      </c>
      <c r="E188" s="235" t="n">
        <f aca="false">+$E$10</f>
        <v>5.75</v>
      </c>
      <c r="F188" s="251" t="n">
        <f aca="false">$B188*C188</f>
        <v>540.6</v>
      </c>
      <c r="G188" s="252" t="n">
        <f aca="false">$B188*D188</f>
        <v>636</v>
      </c>
      <c r="H188" s="253" t="n">
        <f aca="false">$B188*E188</f>
        <v>731.4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4.25</v>
      </c>
      <c r="D189" s="250" t="n">
        <f aca="false">+$D$10</f>
        <v>5</v>
      </c>
      <c r="E189" s="235" t="n">
        <f aca="false">+$E$10</f>
        <v>5.75</v>
      </c>
      <c r="F189" s="251" t="n">
        <f aca="false">$B189*C189</f>
        <v>542.3</v>
      </c>
      <c r="G189" s="252" t="n">
        <f aca="false">$B189*D189</f>
        <v>638</v>
      </c>
      <c r="H189" s="253" t="n">
        <f aca="false">$B189*E189</f>
        <v>733.7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4.25</v>
      </c>
      <c r="D190" s="250" t="n">
        <f aca="false">+$D$10</f>
        <v>5</v>
      </c>
      <c r="E190" s="235" t="n">
        <f aca="false">+$E$10</f>
        <v>5.75</v>
      </c>
      <c r="F190" s="251" t="n">
        <f aca="false">$B190*C190</f>
        <v>544</v>
      </c>
      <c r="G190" s="252" t="n">
        <f aca="false">$B190*D190</f>
        <v>640</v>
      </c>
      <c r="H190" s="253" t="n">
        <f aca="false">$B190*E190</f>
        <v>736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4.25</v>
      </c>
      <c r="D191" s="250" t="n">
        <f aca="false">+$D$10</f>
        <v>5</v>
      </c>
      <c r="E191" s="235" t="n">
        <f aca="false">+$E$10</f>
        <v>5.75</v>
      </c>
      <c r="F191" s="251" t="n">
        <f aca="false">$B191*C191</f>
        <v>545.7</v>
      </c>
      <c r="G191" s="252" t="n">
        <f aca="false">$B191*D191</f>
        <v>642</v>
      </c>
      <c r="H191" s="253" t="n">
        <f aca="false">$B191*E191</f>
        <v>738.3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4.25</v>
      </c>
      <c r="D192" s="250" t="n">
        <f aca="false">+$D$10</f>
        <v>5</v>
      </c>
      <c r="E192" s="235" t="n">
        <f aca="false">+$E$10</f>
        <v>5.75</v>
      </c>
      <c r="F192" s="251" t="n">
        <f aca="false">$B192*C192</f>
        <v>547.4</v>
      </c>
      <c r="G192" s="252" t="n">
        <f aca="false">$B192*D192</f>
        <v>644</v>
      </c>
      <c r="H192" s="253" t="n">
        <f aca="false">$B192*E192</f>
        <v>740.6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4.25</v>
      </c>
      <c r="D193" s="250" t="n">
        <f aca="false">+$D$10</f>
        <v>5</v>
      </c>
      <c r="E193" s="235" t="n">
        <f aca="false">+$E$10</f>
        <v>5.75</v>
      </c>
      <c r="F193" s="251" t="n">
        <f aca="false">$B193*C193</f>
        <v>549.1</v>
      </c>
      <c r="G193" s="252" t="n">
        <f aca="false">$B193*D193</f>
        <v>646</v>
      </c>
      <c r="H193" s="253" t="n">
        <f aca="false">$B193*E193</f>
        <v>742.9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4.25</v>
      </c>
      <c r="D194" s="250" t="n">
        <f aca="false">+$D$10</f>
        <v>5</v>
      </c>
      <c r="E194" s="235" t="n">
        <f aca="false">+$E$10</f>
        <v>5.75</v>
      </c>
      <c r="F194" s="251" t="n">
        <f aca="false">$B194*C194</f>
        <v>550.8</v>
      </c>
      <c r="G194" s="252" t="n">
        <f aca="false">$B194*D194</f>
        <v>648</v>
      </c>
      <c r="H194" s="253" t="n">
        <f aca="false">$B194*E194</f>
        <v>745.2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4.25</v>
      </c>
      <c r="D195" s="250" t="n">
        <f aca="false">+$D$10</f>
        <v>5</v>
      </c>
      <c r="E195" s="235" t="n">
        <f aca="false">+$E$10</f>
        <v>5.75</v>
      </c>
      <c r="F195" s="251" t="n">
        <f aca="false">$B195*C195</f>
        <v>552.5</v>
      </c>
      <c r="G195" s="252" t="n">
        <f aca="false">$B195*D195</f>
        <v>650</v>
      </c>
      <c r="H195" s="253" t="n">
        <f aca="false">$B195*E195</f>
        <v>747.5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4.25</v>
      </c>
      <c r="D196" s="250" t="n">
        <f aca="false">+$D$10</f>
        <v>5</v>
      </c>
      <c r="E196" s="235" t="n">
        <f aca="false">+$E$10</f>
        <v>5.75</v>
      </c>
      <c r="F196" s="251" t="n">
        <f aca="false">$B196*C196</f>
        <v>554.2</v>
      </c>
      <c r="G196" s="252" t="n">
        <f aca="false">$B196*D196</f>
        <v>652</v>
      </c>
      <c r="H196" s="253" t="n">
        <f aca="false">$B196*E196</f>
        <v>749.8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4.25</v>
      </c>
      <c r="D197" s="250" t="n">
        <f aca="false">+$D$10</f>
        <v>5</v>
      </c>
      <c r="E197" s="235" t="n">
        <f aca="false">+$E$10</f>
        <v>5.75</v>
      </c>
      <c r="F197" s="251" t="n">
        <f aca="false">$B197*C197</f>
        <v>555.9</v>
      </c>
      <c r="G197" s="252" t="n">
        <f aca="false">$B197*D197</f>
        <v>654</v>
      </c>
      <c r="H197" s="253" t="n">
        <f aca="false">$B197*E197</f>
        <v>752.1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4.25</v>
      </c>
      <c r="D198" s="250" t="n">
        <f aca="false">+$D$10</f>
        <v>5</v>
      </c>
      <c r="E198" s="235" t="n">
        <f aca="false">+$E$10</f>
        <v>5.75</v>
      </c>
      <c r="F198" s="251" t="n">
        <f aca="false">$B198*C198</f>
        <v>557.6</v>
      </c>
      <c r="G198" s="252" t="n">
        <f aca="false">$B198*D198</f>
        <v>656</v>
      </c>
      <c r="H198" s="253" t="n">
        <f aca="false">$B198*E198</f>
        <v>754.4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4.25</v>
      </c>
      <c r="D199" s="250" t="n">
        <f aca="false">+$D$10</f>
        <v>5</v>
      </c>
      <c r="E199" s="235" t="n">
        <f aca="false">+$E$10</f>
        <v>5.75</v>
      </c>
      <c r="F199" s="251" t="n">
        <f aca="false">$B199*C199</f>
        <v>559.3</v>
      </c>
      <c r="G199" s="252" t="n">
        <f aca="false">$B199*D199</f>
        <v>658</v>
      </c>
      <c r="H199" s="253" t="n">
        <f aca="false">$B199*E199</f>
        <v>756.7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4.25</v>
      </c>
      <c r="D200" s="250" t="n">
        <f aca="false">+$D$10</f>
        <v>5</v>
      </c>
      <c r="E200" s="235" t="n">
        <f aca="false">+$E$10</f>
        <v>5.75</v>
      </c>
      <c r="F200" s="251" t="n">
        <f aca="false">$B200*C200</f>
        <v>561</v>
      </c>
      <c r="G200" s="252" t="n">
        <f aca="false">$B200*D200</f>
        <v>660</v>
      </c>
      <c r="H200" s="253" t="n">
        <f aca="false">$B200*E200</f>
        <v>759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4.25</v>
      </c>
      <c r="D201" s="250" t="n">
        <f aca="false">+$D$10</f>
        <v>5</v>
      </c>
      <c r="E201" s="235" t="n">
        <f aca="false">+$E$10</f>
        <v>5.75</v>
      </c>
      <c r="F201" s="251" t="n">
        <f aca="false">$B201*C201</f>
        <v>562.7</v>
      </c>
      <c r="G201" s="252" t="n">
        <f aca="false">$B201*D201</f>
        <v>662</v>
      </c>
      <c r="H201" s="253" t="n">
        <f aca="false">$B201*E201</f>
        <v>761.3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4.25</v>
      </c>
      <c r="D202" s="250" t="n">
        <f aca="false">+$D$10</f>
        <v>5</v>
      </c>
      <c r="E202" s="235" t="n">
        <f aca="false">+$E$10</f>
        <v>5.75</v>
      </c>
      <c r="F202" s="251" t="n">
        <f aca="false">$B202*C202</f>
        <v>564.4</v>
      </c>
      <c r="G202" s="252" t="n">
        <f aca="false">$B202*D202</f>
        <v>664</v>
      </c>
      <c r="H202" s="253" t="n">
        <f aca="false">$B202*E202</f>
        <v>763.6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4.25</v>
      </c>
      <c r="D203" s="250" t="n">
        <f aca="false">+$D$10</f>
        <v>5</v>
      </c>
      <c r="E203" s="235" t="n">
        <f aca="false">+$E$10</f>
        <v>5.75</v>
      </c>
      <c r="F203" s="251" t="n">
        <f aca="false">$B203*C203</f>
        <v>566.1</v>
      </c>
      <c r="G203" s="252" t="n">
        <f aca="false">$B203*D203</f>
        <v>666</v>
      </c>
      <c r="H203" s="253" t="n">
        <f aca="false">$B203*E203</f>
        <v>765.9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4.25</v>
      </c>
      <c r="D204" s="250" t="n">
        <f aca="false">+$D$10</f>
        <v>5</v>
      </c>
      <c r="E204" s="235" t="n">
        <f aca="false">+$E$10</f>
        <v>5.75</v>
      </c>
      <c r="F204" s="251" t="n">
        <f aca="false">$B204*C204</f>
        <v>567.8</v>
      </c>
      <c r="G204" s="252" t="n">
        <f aca="false">$B204*D204</f>
        <v>668</v>
      </c>
      <c r="H204" s="253" t="n">
        <f aca="false">$B204*E204</f>
        <v>768.2</v>
      </c>
    </row>
    <row r="205" customFormat="false" ht="13.8" hidden="false" customHeight="false" outlineLevel="0" collapsed="false">
      <c r="A205" s="3" t="n">
        <v>200</v>
      </c>
      <c r="B205" s="287" t="n">
        <f aca="false">90+(A205-90)*$E$8</f>
        <v>134</v>
      </c>
      <c r="C205" s="267" t="n">
        <f aca="false">+$C$10</f>
        <v>4.25</v>
      </c>
      <c r="D205" s="267" t="n">
        <f aca="false">+$D$10</f>
        <v>5</v>
      </c>
      <c r="E205" s="268" t="n">
        <f aca="false">+$E$10</f>
        <v>5.75</v>
      </c>
      <c r="F205" s="269" t="n">
        <f aca="false">$B205*C205</f>
        <v>569.5</v>
      </c>
      <c r="G205" s="270" t="n">
        <f aca="false">$B205*D205</f>
        <v>670</v>
      </c>
      <c r="H205" s="271" t="n">
        <f aca="false">$B205*E205</f>
        <v>770.5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8671875" defaultRowHeight="13" zeroHeight="false" outlineLevelRow="0" outlineLevelCol="0"/>
  <cols>
    <col collapsed="false" customWidth="true" hidden="false" outlineLevel="0" max="1" min="1" style="0" width="20.5"/>
    <col collapsed="false" customWidth="true" hidden="false" outlineLevel="0" max="4" min="2" style="0" width="10"/>
    <col collapsed="false" customWidth="true" hidden="false" outlineLevel="0" max="5" min="5" style="0" width="14.83"/>
    <col collapsed="false" customWidth="true" hidden="false" outlineLevel="0" max="8" min="6" style="0" width="12.33"/>
    <col collapsed="false" customWidth="true" hidden="false" outlineLevel="0" max="11" min="9" style="2" width="9.16"/>
  </cols>
  <sheetData>
    <row r="1" s="204" customFormat="true" ht="19.7" hidden="false" customHeight="false" outlineLevel="0" collapsed="false">
      <c r="A1" s="196"/>
      <c r="B1" s="197" t="s">
        <v>176</v>
      </c>
      <c r="C1" s="273"/>
      <c r="D1" s="273"/>
      <c r="E1" s="199"/>
      <c r="F1" s="200"/>
      <c r="G1" s="201"/>
      <c r="H1" s="202"/>
      <c r="I1" s="203"/>
      <c r="J1" s="203"/>
      <c r="K1" s="203"/>
    </row>
    <row r="2" customFormat="false" ht="19.7" hidden="false" customHeight="false" outlineLevel="0" collapsed="false">
      <c r="A2" s="204"/>
      <c r="B2" s="205"/>
      <c r="C2" s="209"/>
      <c r="D2" s="209"/>
      <c r="E2" s="207"/>
      <c r="F2" s="208"/>
      <c r="G2" s="209"/>
      <c r="H2" s="210"/>
      <c r="I2" s="203"/>
      <c r="J2" s="203"/>
      <c r="K2" s="203"/>
    </row>
    <row r="3" customFormat="false" ht="19.7" hidden="false" customHeight="false" outlineLevel="0" collapsed="false">
      <c r="A3" s="204"/>
      <c r="B3" s="211"/>
      <c r="C3" s="213"/>
      <c r="D3" s="213"/>
      <c r="E3" s="212"/>
      <c r="F3" s="209"/>
      <c r="G3" s="213"/>
      <c r="H3" s="214"/>
      <c r="I3" s="203"/>
      <c r="J3" s="203"/>
      <c r="K3" s="203"/>
    </row>
    <row r="4" customFormat="false" ht="13.8" hidden="false" customHeight="false" outlineLevel="0" collapsed="false">
      <c r="A4" s="215"/>
      <c r="B4" s="216" t="s">
        <v>177</v>
      </c>
      <c r="C4" s="262"/>
      <c r="D4" s="262"/>
      <c r="E4" s="218"/>
      <c r="F4" s="219"/>
      <c r="G4" s="87"/>
      <c r="H4" s="220"/>
      <c r="I4" s="221"/>
      <c r="J4" s="221"/>
      <c r="K4" s="221"/>
    </row>
    <row r="5" customFormat="false" ht="13.8" hidden="false" customHeight="false" outlineLevel="0" collapsed="false">
      <c r="A5" s="215"/>
      <c r="B5" s="216" t="s">
        <v>178</v>
      </c>
      <c r="C5" s="262"/>
      <c r="D5" s="262"/>
      <c r="E5" s="218"/>
      <c r="F5" s="219"/>
      <c r="G5" s="87"/>
      <c r="H5" s="220"/>
      <c r="I5" s="221"/>
      <c r="J5" s="221"/>
      <c r="K5" s="221"/>
    </row>
    <row r="6" customFormat="false" ht="13.8" hidden="false" customHeight="false" outlineLevel="0" collapsed="false">
      <c r="A6" s="222"/>
      <c r="B6" s="223" t="s">
        <v>179</v>
      </c>
      <c r="C6" s="255"/>
      <c r="D6" s="255"/>
      <c r="E6" s="225"/>
      <c r="F6" s="226" t="s">
        <v>180</v>
      </c>
      <c r="G6" s="225"/>
      <c r="H6" s="227"/>
    </row>
    <row r="7" customFormat="false" ht="13.8" hidden="false" customHeight="false" outlineLevel="0" collapsed="false">
      <c r="A7" s="222"/>
      <c r="B7" s="223" t="s">
        <v>181</v>
      </c>
      <c r="C7" s="255"/>
      <c r="D7" s="255"/>
      <c r="E7" s="226" t="n">
        <f aca="false">Tabella!H18</f>
        <v>10</v>
      </c>
      <c r="F7" s="226" t="s">
        <v>182</v>
      </c>
      <c r="G7" s="225"/>
      <c r="H7" s="227"/>
    </row>
    <row r="8" customFormat="false" ht="13.8" hidden="false" customHeight="false" outlineLevel="0" collapsed="false">
      <c r="A8" s="222"/>
      <c r="B8" s="223" t="s">
        <v>183</v>
      </c>
      <c r="C8" s="224"/>
      <c r="D8" s="224"/>
      <c r="E8" s="228" t="n">
        <f aca="false">+Tabella!H19</f>
        <v>0.4</v>
      </c>
      <c r="F8" s="226"/>
      <c r="G8" s="225"/>
      <c r="H8" s="227"/>
    </row>
    <row r="9" customFormat="false" ht="13.8" hidden="false" customHeight="false" outlineLevel="0" collapsed="false">
      <c r="A9" s="222"/>
      <c r="B9" s="229" t="s">
        <v>184</v>
      </c>
      <c r="C9" s="280"/>
      <c r="D9" s="280"/>
      <c r="E9" s="231" t="n">
        <v>7</v>
      </c>
      <c r="F9" s="231" t="str">
        <f aca="false">IF(E9&gt;0,VLOOKUP(E9,Tabella!B2:I14,8),0)</f>
        <v>7 AGRICOLA COLLINARE</v>
      </c>
      <c r="G9" s="225"/>
      <c r="H9" s="227"/>
      <c r="K9" s="232"/>
    </row>
    <row r="10" customFormat="false" ht="13.8" hidden="false" customHeight="false" outlineLevel="0" collapsed="false">
      <c r="A10" s="222" t="s">
        <v>185</v>
      </c>
      <c r="B10" s="229" t="s">
        <v>186</v>
      </c>
      <c r="C10" s="230" t="n">
        <f aca="false">IF(E9&gt;0,VLOOKUP(E9,Tabella!B2:H14,3),0)</f>
        <v>4.25</v>
      </c>
      <c r="D10" s="230" t="n">
        <f aca="false">IF(E9&gt;0,VLOOKUP(E9,Tabella!B2:H14,5),0)</f>
        <v>5</v>
      </c>
      <c r="E10" s="233" t="n">
        <f aca="false">IF(E9&gt;0,VLOOKUP(E9,Tabella!B2:H14,7),0)</f>
        <v>5.75</v>
      </c>
      <c r="F10" s="231" t="s">
        <v>208</v>
      </c>
      <c r="G10" s="225"/>
      <c r="H10" s="227"/>
    </row>
    <row r="11" customFormat="false" ht="13" hidden="false" customHeight="false" outlineLevel="0" collapsed="false">
      <c r="A11" s="3"/>
      <c r="B11" s="234"/>
      <c r="C11" s="235" t="s">
        <v>188</v>
      </c>
      <c r="D11" s="235" t="s">
        <v>188</v>
      </c>
      <c r="E11" s="218" t="s">
        <v>188</v>
      </c>
      <c r="F11" s="218" t="s">
        <v>189</v>
      </c>
      <c r="G11" s="236" t="s">
        <v>190</v>
      </c>
      <c r="H11" s="237" t="s">
        <v>191</v>
      </c>
      <c r="I11" s="238"/>
      <c r="J11" s="238"/>
      <c r="K11" s="238"/>
    </row>
    <row r="12" customFormat="false" ht="13.8" hidden="false" customHeight="false" outlineLevel="0" collapsed="false">
      <c r="A12" s="3"/>
      <c r="B12" s="234"/>
      <c r="C12" s="235" t="s">
        <v>192</v>
      </c>
      <c r="D12" s="235" t="s">
        <v>193</v>
      </c>
      <c r="E12" s="218" t="s">
        <v>194</v>
      </c>
      <c r="F12" s="239" t="s">
        <v>195</v>
      </c>
      <c r="G12" s="239" t="s">
        <v>196</v>
      </c>
      <c r="H12" s="258" t="s">
        <v>197</v>
      </c>
      <c r="I12" s="241"/>
      <c r="J12" s="241"/>
      <c r="K12" s="241"/>
    </row>
    <row r="13" customFormat="false" ht="13.8" hidden="false" customHeight="false" outlineLevel="0" collapsed="false">
      <c r="A13" s="242" t="n">
        <v>21</v>
      </c>
      <c r="B13" s="243" t="n">
        <f aca="false">A13*(55+$E$7-A13)/55+A13</f>
        <v>37.8</v>
      </c>
      <c r="C13" s="244" t="n">
        <f aca="false">+$C$10</f>
        <v>4.25</v>
      </c>
      <c r="D13" s="244" t="n">
        <f aca="false">+$D$10</f>
        <v>5</v>
      </c>
      <c r="E13" s="245" t="n">
        <f aca="false">+$E$10</f>
        <v>5.75</v>
      </c>
      <c r="F13" s="246" t="n">
        <f aca="false">$B13*C13</f>
        <v>160.65</v>
      </c>
      <c r="G13" s="247" t="n">
        <f aca="false">$B13*D13</f>
        <v>189</v>
      </c>
      <c r="H13" s="248" t="n">
        <f aca="false">$B13*E13</f>
        <v>217.35</v>
      </c>
    </row>
    <row r="14" customFormat="false" ht="13.8" hidden="false" customHeight="false" outlineLevel="0" collapsed="false">
      <c r="A14" s="242" t="n">
        <v>22</v>
      </c>
      <c r="B14" s="243" t="n">
        <f aca="false">A14*(55+$E$7-A14)/55+A14</f>
        <v>39.2</v>
      </c>
      <c r="C14" s="244" t="n">
        <f aca="false">+$C$10</f>
        <v>4.25</v>
      </c>
      <c r="D14" s="244" t="n">
        <f aca="false">+$D$10</f>
        <v>5</v>
      </c>
      <c r="E14" s="245" t="n">
        <f aca="false">+$E$10</f>
        <v>5.75</v>
      </c>
      <c r="F14" s="246" t="n">
        <f aca="false">$B14*C14</f>
        <v>166.6</v>
      </c>
      <c r="G14" s="247" t="n">
        <f aca="false">$B14*D14</f>
        <v>196</v>
      </c>
      <c r="H14" s="248" t="n">
        <f aca="false">$B14*E14</f>
        <v>225.4</v>
      </c>
    </row>
    <row r="15" customFormat="false" ht="13.8" hidden="false" customHeight="false" outlineLevel="0" collapsed="false">
      <c r="A15" s="242" t="n">
        <v>23</v>
      </c>
      <c r="B15" s="243" t="n">
        <f aca="false">A15*(55+$E$7-A15)/55+A15</f>
        <v>40.5636363636364</v>
      </c>
      <c r="C15" s="244" t="n">
        <f aca="false">+$C$10</f>
        <v>4.25</v>
      </c>
      <c r="D15" s="244" t="n">
        <f aca="false">+$D$10</f>
        <v>5</v>
      </c>
      <c r="E15" s="245" t="n">
        <f aca="false">+$E$10</f>
        <v>5.75</v>
      </c>
      <c r="F15" s="246" t="n">
        <f aca="false">$B15*C15</f>
        <v>172.395454545455</v>
      </c>
      <c r="G15" s="247" t="n">
        <f aca="false">$B15*D15</f>
        <v>202.818181818182</v>
      </c>
      <c r="H15" s="248" t="n">
        <f aca="false">$B15*E15</f>
        <v>233.240909090909</v>
      </c>
    </row>
    <row r="16" customFormat="false" ht="13.8" hidden="false" customHeight="false" outlineLevel="0" collapsed="false">
      <c r="A16" s="242" t="n">
        <v>24</v>
      </c>
      <c r="B16" s="243" t="n">
        <f aca="false">A16*(55+$E$7-A16)/55+A16</f>
        <v>41.8909090909091</v>
      </c>
      <c r="C16" s="244" t="n">
        <f aca="false">+$C$10</f>
        <v>4.25</v>
      </c>
      <c r="D16" s="244" t="n">
        <f aca="false">+$D$10</f>
        <v>5</v>
      </c>
      <c r="E16" s="245" t="n">
        <f aca="false">+$E$10</f>
        <v>5.75</v>
      </c>
      <c r="F16" s="246" t="n">
        <f aca="false">$B16*C16</f>
        <v>178.036363636364</v>
      </c>
      <c r="G16" s="247" t="n">
        <f aca="false">$B16*D16</f>
        <v>209.454545454546</v>
      </c>
      <c r="H16" s="248" t="n">
        <f aca="false">$B16*E16</f>
        <v>240.872727272727</v>
      </c>
    </row>
    <row r="17" customFormat="false" ht="13.8" hidden="false" customHeight="false" outlineLevel="0" collapsed="false">
      <c r="A17" s="242" t="n">
        <v>25</v>
      </c>
      <c r="B17" s="243" t="n">
        <f aca="false">A17*(55+$E$7-A17)/55+A17</f>
        <v>43.1818181818182</v>
      </c>
      <c r="C17" s="244" t="n">
        <f aca="false">+$C$10</f>
        <v>4.25</v>
      </c>
      <c r="D17" s="244" t="n">
        <f aca="false">+$D$10</f>
        <v>5</v>
      </c>
      <c r="E17" s="245" t="n">
        <f aca="false">+$E$10</f>
        <v>5.75</v>
      </c>
      <c r="F17" s="246" t="n">
        <f aca="false">$B17*C17</f>
        <v>183.522727272727</v>
      </c>
      <c r="G17" s="247" t="n">
        <f aca="false">$B17*D17</f>
        <v>215.909090909091</v>
      </c>
      <c r="H17" s="248" t="n">
        <f aca="false">$B17*E17</f>
        <v>248.295454545455</v>
      </c>
    </row>
    <row r="18" customFormat="false" ht="13.8" hidden="false" customHeight="false" outlineLevel="0" collapsed="false">
      <c r="A18" s="242" t="n">
        <v>26</v>
      </c>
      <c r="B18" s="243" t="n">
        <f aca="false">A18*(55+$E$7-A18)/55+A18</f>
        <v>44.4363636363636</v>
      </c>
      <c r="C18" s="244" t="n">
        <f aca="false">+$C$10</f>
        <v>4.25</v>
      </c>
      <c r="D18" s="244" t="n">
        <f aca="false">+$D$10</f>
        <v>5</v>
      </c>
      <c r="E18" s="245" t="n">
        <f aca="false">+$E$10</f>
        <v>5.75</v>
      </c>
      <c r="F18" s="246" t="n">
        <f aca="false">$B18*C18</f>
        <v>188.854545454545</v>
      </c>
      <c r="G18" s="247" t="n">
        <f aca="false">$B18*D18</f>
        <v>222.181818181818</v>
      </c>
      <c r="H18" s="248" t="n">
        <f aca="false">$B18*E18</f>
        <v>255.509090909091</v>
      </c>
    </row>
    <row r="19" customFormat="false" ht="13.8" hidden="false" customHeight="false" outlineLevel="0" collapsed="false">
      <c r="A19" s="242" t="n">
        <v>27</v>
      </c>
      <c r="B19" s="243" t="n">
        <f aca="false">A19*(55+$E$7-A19)/55+A19</f>
        <v>45.6545454545455</v>
      </c>
      <c r="C19" s="244" t="n">
        <f aca="false">+$C$10</f>
        <v>4.25</v>
      </c>
      <c r="D19" s="244" t="n">
        <f aca="false">+$D$10</f>
        <v>5</v>
      </c>
      <c r="E19" s="245" t="n">
        <f aca="false">+$E$10</f>
        <v>5.75</v>
      </c>
      <c r="F19" s="246" t="n">
        <f aca="false">$B19*C19</f>
        <v>194.031818181818</v>
      </c>
      <c r="G19" s="247" t="n">
        <f aca="false">$B19*D19</f>
        <v>228.272727272727</v>
      </c>
      <c r="H19" s="248" t="n">
        <f aca="false">$B19*E19</f>
        <v>262.513636363637</v>
      </c>
    </row>
    <row r="20" customFormat="false" ht="13.8" hidden="false" customHeight="false" outlineLevel="0" collapsed="false">
      <c r="A20" s="242" t="n">
        <v>28</v>
      </c>
      <c r="B20" s="243" t="n">
        <f aca="false">A20*(55+$E$7-A20)/55+A20</f>
        <v>46.8363636363636</v>
      </c>
      <c r="C20" s="244" t="n">
        <f aca="false">+$C$10</f>
        <v>4.25</v>
      </c>
      <c r="D20" s="244" t="n">
        <f aca="false">+$D$10</f>
        <v>5</v>
      </c>
      <c r="E20" s="245" t="n">
        <f aca="false">+$E$10</f>
        <v>5.75</v>
      </c>
      <c r="F20" s="246" t="n">
        <f aca="false">$B20*C20</f>
        <v>199.054545454545</v>
      </c>
      <c r="G20" s="247" t="n">
        <f aca="false">$B20*D20</f>
        <v>234.181818181818</v>
      </c>
      <c r="H20" s="248" t="n">
        <f aca="false">$B20*E20</f>
        <v>269.309090909091</v>
      </c>
    </row>
    <row r="21" customFormat="false" ht="13.8" hidden="false" customHeight="false" outlineLevel="0" collapsed="false">
      <c r="A21" s="242" t="n">
        <v>29</v>
      </c>
      <c r="B21" s="243" t="n">
        <f aca="false">A21*(55+$E$7-A21)/55+A21</f>
        <v>47.9818181818182</v>
      </c>
      <c r="C21" s="244" t="n">
        <f aca="false">+$C$10</f>
        <v>4.25</v>
      </c>
      <c r="D21" s="244" t="n">
        <f aca="false">+$D$10</f>
        <v>5</v>
      </c>
      <c r="E21" s="245" t="n">
        <f aca="false">+$E$10</f>
        <v>5.75</v>
      </c>
      <c r="F21" s="246" t="n">
        <f aca="false">$B21*C21</f>
        <v>203.922727272727</v>
      </c>
      <c r="G21" s="247" t="n">
        <f aca="false">$B21*D21</f>
        <v>239.909090909091</v>
      </c>
      <c r="H21" s="248" t="n">
        <f aca="false">$B21*E21</f>
        <v>275.895454545455</v>
      </c>
    </row>
    <row r="22" customFormat="false" ht="13.8" hidden="false" customHeight="false" outlineLevel="0" collapsed="false">
      <c r="A22" s="3" t="n">
        <v>30</v>
      </c>
      <c r="B22" s="249" t="n">
        <f aca="false">A22*(55+$E$7-A22)/55+A22</f>
        <v>49.0909090909091</v>
      </c>
      <c r="C22" s="250" t="n">
        <f aca="false">+$C$10</f>
        <v>4.25</v>
      </c>
      <c r="D22" s="250" t="n">
        <f aca="false">+$D$10</f>
        <v>5</v>
      </c>
      <c r="E22" s="235" t="n">
        <f aca="false">+$E$10</f>
        <v>5.75</v>
      </c>
      <c r="F22" s="251" t="n">
        <f aca="false">$B22*C22</f>
        <v>208.636363636364</v>
      </c>
      <c r="G22" s="252" t="n">
        <f aca="false">$B22*D22</f>
        <v>245.454545454545</v>
      </c>
      <c r="H22" s="253" t="n">
        <f aca="false">$B22*E22</f>
        <v>282.272727272727</v>
      </c>
    </row>
    <row r="23" customFormat="false" ht="13.8" hidden="false" customHeight="false" outlineLevel="0" collapsed="false">
      <c r="A23" s="3" t="n">
        <v>31</v>
      </c>
      <c r="B23" s="249" t="n">
        <f aca="false">A23*(55+$E$7-A23)/55+A23</f>
        <v>50.1636363636364</v>
      </c>
      <c r="C23" s="250" t="n">
        <f aca="false">+$C$10</f>
        <v>4.25</v>
      </c>
      <c r="D23" s="250" t="n">
        <f aca="false">+$D$10</f>
        <v>5</v>
      </c>
      <c r="E23" s="235" t="n">
        <f aca="false">+$E$10</f>
        <v>5.75</v>
      </c>
      <c r="F23" s="251" t="n">
        <f aca="false">$B23*C23</f>
        <v>213.195454545455</v>
      </c>
      <c r="G23" s="252" t="n">
        <f aca="false">$B23*D23</f>
        <v>250.818181818182</v>
      </c>
      <c r="H23" s="253" t="n">
        <f aca="false">$B23*E23</f>
        <v>288.440909090909</v>
      </c>
    </row>
    <row r="24" customFormat="false" ht="13.8" hidden="false" customHeight="false" outlineLevel="0" collapsed="false">
      <c r="A24" s="3" t="n">
        <v>32</v>
      </c>
      <c r="B24" s="249" t="n">
        <f aca="false">A24*(55+$E$7-A24)/55+A24</f>
        <v>51.2</v>
      </c>
      <c r="C24" s="250" t="n">
        <f aca="false">+$C$10</f>
        <v>4.25</v>
      </c>
      <c r="D24" s="250" t="n">
        <f aca="false">+$D$10</f>
        <v>5</v>
      </c>
      <c r="E24" s="235" t="n">
        <f aca="false">+$E$10</f>
        <v>5.75</v>
      </c>
      <c r="F24" s="251" t="n">
        <f aca="false">$B24*C24</f>
        <v>217.6</v>
      </c>
      <c r="G24" s="252" t="n">
        <f aca="false">$B24*D24</f>
        <v>256</v>
      </c>
      <c r="H24" s="253" t="n">
        <f aca="false">$B24*E24</f>
        <v>294.4</v>
      </c>
    </row>
    <row r="25" customFormat="false" ht="13.8" hidden="false" customHeight="false" outlineLevel="0" collapsed="false">
      <c r="A25" s="3" t="n">
        <v>33</v>
      </c>
      <c r="B25" s="249" t="n">
        <f aca="false">A25*(55+$E$7-A25)/55+A25</f>
        <v>52.2</v>
      </c>
      <c r="C25" s="250" t="n">
        <f aca="false">+$C$10</f>
        <v>4.25</v>
      </c>
      <c r="D25" s="250" t="n">
        <f aca="false">+$D$10</f>
        <v>5</v>
      </c>
      <c r="E25" s="235" t="n">
        <f aca="false">+$E$10</f>
        <v>5.75</v>
      </c>
      <c r="F25" s="251" t="n">
        <f aca="false">$B25*C25</f>
        <v>221.85</v>
      </c>
      <c r="G25" s="252" t="n">
        <f aca="false">$B25*D25</f>
        <v>261</v>
      </c>
      <c r="H25" s="253" t="n">
        <f aca="false">$B25*E25</f>
        <v>300.15</v>
      </c>
    </row>
    <row r="26" customFormat="false" ht="13.8" hidden="false" customHeight="false" outlineLevel="0" collapsed="false">
      <c r="A26" s="3" t="n">
        <v>34</v>
      </c>
      <c r="B26" s="249" t="n">
        <f aca="false">A26*(55+$E$7-A26)/55+A26</f>
        <v>53.1636363636364</v>
      </c>
      <c r="C26" s="250" t="n">
        <f aca="false">+$C$10</f>
        <v>4.25</v>
      </c>
      <c r="D26" s="250" t="n">
        <f aca="false">+$D$10</f>
        <v>5</v>
      </c>
      <c r="E26" s="235" t="n">
        <f aca="false">+$E$10</f>
        <v>5.75</v>
      </c>
      <c r="F26" s="251" t="n">
        <f aca="false">$B26*C26</f>
        <v>225.945454545455</v>
      </c>
      <c r="G26" s="252" t="n">
        <f aca="false">$B26*D26</f>
        <v>265.818181818182</v>
      </c>
      <c r="H26" s="253" t="n">
        <f aca="false">$B26*E26</f>
        <v>305.690909090909</v>
      </c>
    </row>
    <row r="27" customFormat="false" ht="13.8" hidden="false" customHeight="false" outlineLevel="0" collapsed="false">
      <c r="A27" s="3" t="n">
        <v>35</v>
      </c>
      <c r="B27" s="249" t="n">
        <f aca="false">A27*(55+$E$7-A27)/55+A27</f>
        <v>54.0909090909091</v>
      </c>
      <c r="C27" s="250" t="n">
        <f aca="false">+$C$10</f>
        <v>4.25</v>
      </c>
      <c r="D27" s="250" t="n">
        <f aca="false">+$D$10</f>
        <v>5</v>
      </c>
      <c r="E27" s="235" t="n">
        <f aca="false">+$E$10</f>
        <v>5.75</v>
      </c>
      <c r="F27" s="251" t="n">
        <f aca="false">$B27*C27</f>
        <v>229.886363636364</v>
      </c>
      <c r="G27" s="252" t="n">
        <f aca="false">$B27*D27</f>
        <v>270.454545454545</v>
      </c>
      <c r="H27" s="253" t="n">
        <f aca="false">$B27*E27</f>
        <v>311.022727272727</v>
      </c>
    </row>
    <row r="28" customFormat="false" ht="13.8" hidden="false" customHeight="false" outlineLevel="0" collapsed="false">
      <c r="A28" s="3" t="n">
        <v>36</v>
      </c>
      <c r="B28" s="249" t="n">
        <f aca="false">A28*(55+$E$7-A28)/55+A28</f>
        <v>54.9818181818182</v>
      </c>
      <c r="C28" s="250" t="n">
        <f aca="false">+$C$10</f>
        <v>4.25</v>
      </c>
      <c r="D28" s="250" t="n">
        <f aca="false">+$D$10</f>
        <v>5</v>
      </c>
      <c r="E28" s="235" t="n">
        <f aca="false">+$E$10</f>
        <v>5.75</v>
      </c>
      <c r="F28" s="251" t="n">
        <f aca="false">$B28*C28</f>
        <v>233.672727272727</v>
      </c>
      <c r="G28" s="252" t="n">
        <f aca="false">$B28*D28</f>
        <v>274.909090909091</v>
      </c>
      <c r="H28" s="253" t="n">
        <f aca="false">$B28*E28</f>
        <v>316.145454545455</v>
      </c>
    </row>
    <row r="29" customFormat="false" ht="13.8" hidden="false" customHeight="false" outlineLevel="0" collapsed="false">
      <c r="A29" s="3" t="n">
        <v>37</v>
      </c>
      <c r="B29" s="249" t="n">
        <f aca="false">A29*(55+$E$7-A29)/55+A29</f>
        <v>55.8363636363636</v>
      </c>
      <c r="C29" s="250" t="n">
        <f aca="false">+$C$10</f>
        <v>4.25</v>
      </c>
      <c r="D29" s="250" t="n">
        <f aca="false">+$D$10</f>
        <v>5</v>
      </c>
      <c r="E29" s="235" t="n">
        <f aca="false">+$E$10</f>
        <v>5.75</v>
      </c>
      <c r="F29" s="251" t="n">
        <f aca="false">$B29*C29</f>
        <v>237.304545454545</v>
      </c>
      <c r="G29" s="252" t="n">
        <f aca="false">$B29*D29</f>
        <v>279.181818181818</v>
      </c>
      <c r="H29" s="253" t="n">
        <f aca="false">$B29*E29</f>
        <v>321.059090909091</v>
      </c>
    </row>
    <row r="30" customFormat="false" ht="13.8" hidden="false" customHeight="false" outlineLevel="0" collapsed="false">
      <c r="A30" s="3" t="n">
        <v>38</v>
      </c>
      <c r="B30" s="249" t="n">
        <f aca="false">A30*(55+$E$7-A30)/55+A30</f>
        <v>56.6545454545455</v>
      </c>
      <c r="C30" s="250" t="n">
        <f aca="false">+$C$10</f>
        <v>4.25</v>
      </c>
      <c r="D30" s="250" t="n">
        <f aca="false">+$D$10</f>
        <v>5</v>
      </c>
      <c r="E30" s="235" t="n">
        <f aca="false">+$E$10</f>
        <v>5.75</v>
      </c>
      <c r="F30" s="251" t="n">
        <f aca="false">$B30*C30</f>
        <v>240.781818181818</v>
      </c>
      <c r="G30" s="252" t="n">
        <f aca="false">$B30*D30</f>
        <v>283.272727272727</v>
      </c>
      <c r="H30" s="253" t="n">
        <f aca="false">$B30*E30</f>
        <v>325.763636363637</v>
      </c>
    </row>
    <row r="31" customFormat="false" ht="13.8" hidden="false" customHeight="false" outlineLevel="0" collapsed="false">
      <c r="A31" s="3" t="n">
        <v>39</v>
      </c>
      <c r="B31" s="249" t="n">
        <f aca="false">A31*(55+$E$7-A31)/55+A31</f>
        <v>57.4363636363636</v>
      </c>
      <c r="C31" s="250" t="n">
        <f aca="false">+$C$10</f>
        <v>4.25</v>
      </c>
      <c r="D31" s="250" t="n">
        <f aca="false">+$D$10</f>
        <v>5</v>
      </c>
      <c r="E31" s="235" t="n">
        <f aca="false">+$E$10</f>
        <v>5.75</v>
      </c>
      <c r="F31" s="251" t="n">
        <f aca="false">$B31*C31</f>
        <v>244.104545454545</v>
      </c>
      <c r="G31" s="252" t="n">
        <f aca="false">$B31*D31</f>
        <v>287.181818181818</v>
      </c>
      <c r="H31" s="253" t="n">
        <f aca="false">$B31*E31</f>
        <v>330.259090909091</v>
      </c>
    </row>
    <row r="32" customFormat="false" ht="13.8" hidden="false" customHeight="false" outlineLevel="0" collapsed="false">
      <c r="A32" s="3" t="n">
        <v>40</v>
      </c>
      <c r="B32" s="249" t="n">
        <f aca="false">A32*(55+$E$7-A32)/55+A32</f>
        <v>58.1818181818182</v>
      </c>
      <c r="C32" s="250" t="n">
        <f aca="false">+$C$10</f>
        <v>4.25</v>
      </c>
      <c r="D32" s="250" t="n">
        <f aca="false">+$D$10</f>
        <v>5</v>
      </c>
      <c r="E32" s="235" t="n">
        <f aca="false">+$E$10</f>
        <v>5.75</v>
      </c>
      <c r="F32" s="251" t="n">
        <f aca="false">$B32*C32</f>
        <v>247.272727272727</v>
      </c>
      <c r="G32" s="252" t="n">
        <f aca="false">$B32*D32</f>
        <v>290.909090909091</v>
      </c>
      <c r="H32" s="253" t="n">
        <f aca="false">$B32*E32</f>
        <v>334.545454545455</v>
      </c>
    </row>
    <row r="33" customFormat="false" ht="13.8" hidden="false" customHeight="false" outlineLevel="0" collapsed="false">
      <c r="A33" s="3" t="n">
        <v>41</v>
      </c>
      <c r="B33" s="249" t="n">
        <f aca="false">A33*(55+$E$7-A33)/55+A33</f>
        <v>58.8909090909091</v>
      </c>
      <c r="C33" s="250" t="n">
        <f aca="false">+$C$10</f>
        <v>4.25</v>
      </c>
      <c r="D33" s="250" t="n">
        <f aca="false">+$D$10</f>
        <v>5</v>
      </c>
      <c r="E33" s="235" t="n">
        <f aca="false">+$E$10</f>
        <v>5.75</v>
      </c>
      <c r="F33" s="251" t="n">
        <f aca="false">$B33*C33</f>
        <v>250.286363636364</v>
      </c>
      <c r="G33" s="252" t="n">
        <f aca="false">$B33*D33</f>
        <v>294.454545454545</v>
      </c>
      <c r="H33" s="253" t="n">
        <f aca="false">$B33*E33</f>
        <v>338.622727272727</v>
      </c>
    </row>
    <row r="34" customFormat="false" ht="13.8" hidden="false" customHeight="false" outlineLevel="0" collapsed="false">
      <c r="A34" s="3" t="n">
        <v>42</v>
      </c>
      <c r="B34" s="249" t="n">
        <f aca="false">A34*(55+$E$7-A34)/55+A34</f>
        <v>59.5636363636364</v>
      </c>
      <c r="C34" s="250" t="n">
        <f aca="false">+$C$10</f>
        <v>4.25</v>
      </c>
      <c r="D34" s="250" t="n">
        <f aca="false">+$D$10</f>
        <v>5</v>
      </c>
      <c r="E34" s="235" t="n">
        <f aca="false">+$E$10</f>
        <v>5.75</v>
      </c>
      <c r="F34" s="251" t="n">
        <f aca="false">$B34*C34</f>
        <v>253.145454545455</v>
      </c>
      <c r="G34" s="252" t="n">
        <f aca="false">$B34*D34</f>
        <v>297.818181818182</v>
      </c>
      <c r="H34" s="253" t="n">
        <f aca="false">$B34*E34</f>
        <v>342.490909090909</v>
      </c>
    </row>
    <row r="35" customFormat="false" ht="13.8" hidden="false" customHeight="false" outlineLevel="0" collapsed="false">
      <c r="A35" s="3" t="n">
        <v>43</v>
      </c>
      <c r="B35" s="249" t="n">
        <f aca="false">A35*(55+$E$7-A35)/55+A35</f>
        <v>60.2</v>
      </c>
      <c r="C35" s="250" t="n">
        <f aca="false">+$C$10</f>
        <v>4.25</v>
      </c>
      <c r="D35" s="250" t="n">
        <f aca="false">+$D$10</f>
        <v>5</v>
      </c>
      <c r="E35" s="235" t="n">
        <f aca="false">+$E$10</f>
        <v>5.75</v>
      </c>
      <c r="F35" s="251" t="n">
        <f aca="false">$B35*C35</f>
        <v>255.85</v>
      </c>
      <c r="G35" s="252" t="n">
        <f aca="false">$B35*D35</f>
        <v>301</v>
      </c>
      <c r="H35" s="253" t="n">
        <f aca="false">$B35*E35</f>
        <v>346.15</v>
      </c>
    </row>
    <row r="36" customFormat="false" ht="13.8" hidden="false" customHeight="false" outlineLevel="0" collapsed="false">
      <c r="A36" s="3" t="n">
        <v>44</v>
      </c>
      <c r="B36" s="249" t="n">
        <f aca="false">A36*(55+$E$7-A36)/55+A36</f>
        <v>60.8</v>
      </c>
      <c r="C36" s="250" t="n">
        <f aca="false">+$C$10</f>
        <v>4.25</v>
      </c>
      <c r="D36" s="250" t="n">
        <f aca="false">+$D$10</f>
        <v>5</v>
      </c>
      <c r="E36" s="235" t="n">
        <f aca="false">+$E$10</f>
        <v>5.75</v>
      </c>
      <c r="F36" s="251" t="n">
        <f aca="false">$B36*C36</f>
        <v>258.4</v>
      </c>
      <c r="G36" s="252" t="n">
        <f aca="false">$B36*D36</f>
        <v>304</v>
      </c>
      <c r="H36" s="253" t="n">
        <f aca="false">$B36*E36</f>
        <v>349.6</v>
      </c>
    </row>
    <row r="37" customFormat="false" ht="13.8" hidden="false" customHeight="false" outlineLevel="0" collapsed="false">
      <c r="A37" s="3" t="n">
        <v>45</v>
      </c>
      <c r="B37" s="249" t="n">
        <f aca="false">A37*(55+$E$7-A37)/55+A37</f>
        <v>61.3636363636364</v>
      </c>
      <c r="C37" s="250" t="n">
        <f aca="false">+$C$10</f>
        <v>4.25</v>
      </c>
      <c r="D37" s="250" t="n">
        <f aca="false">+$D$10</f>
        <v>5</v>
      </c>
      <c r="E37" s="235" t="n">
        <f aca="false">+$E$10</f>
        <v>5.75</v>
      </c>
      <c r="F37" s="251" t="n">
        <f aca="false">$B37*C37</f>
        <v>260.795454545455</v>
      </c>
      <c r="G37" s="252" t="n">
        <f aca="false">$B37*D37</f>
        <v>306.818181818182</v>
      </c>
      <c r="H37" s="253" t="n">
        <f aca="false">$B37*E37</f>
        <v>352.840909090909</v>
      </c>
    </row>
    <row r="38" customFormat="false" ht="13.8" hidden="false" customHeight="false" outlineLevel="0" collapsed="false">
      <c r="A38" s="3" t="n">
        <v>46</v>
      </c>
      <c r="B38" s="249" t="n">
        <f aca="false">A38*(55+$E$7-A38)/55+A38</f>
        <v>61.8909090909091</v>
      </c>
      <c r="C38" s="250" t="n">
        <f aca="false">+$C$10</f>
        <v>4.25</v>
      </c>
      <c r="D38" s="250" t="n">
        <f aca="false">+$D$10</f>
        <v>5</v>
      </c>
      <c r="E38" s="235" t="n">
        <f aca="false">+$E$10</f>
        <v>5.75</v>
      </c>
      <c r="F38" s="251" t="n">
        <f aca="false">$B38*C38</f>
        <v>263.036363636364</v>
      </c>
      <c r="G38" s="252" t="n">
        <f aca="false">$B38*D38</f>
        <v>309.454545454546</v>
      </c>
      <c r="H38" s="253" t="n">
        <f aca="false">$B38*E38</f>
        <v>355.872727272727</v>
      </c>
    </row>
    <row r="39" customFormat="false" ht="13.8" hidden="false" customHeight="false" outlineLevel="0" collapsed="false">
      <c r="A39" s="3" t="n">
        <v>47</v>
      </c>
      <c r="B39" s="249" t="n">
        <f aca="false">A39*(55+$E$7-A39)/55+A39</f>
        <v>62.3818181818182</v>
      </c>
      <c r="C39" s="250" t="n">
        <f aca="false">+$C$10</f>
        <v>4.25</v>
      </c>
      <c r="D39" s="250" t="n">
        <f aca="false">+$D$10</f>
        <v>5</v>
      </c>
      <c r="E39" s="235" t="n">
        <f aca="false">+$E$10</f>
        <v>5.75</v>
      </c>
      <c r="F39" s="251" t="n">
        <f aca="false">$B39*C39</f>
        <v>265.122727272727</v>
      </c>
      <c r="G39" s="252" t="n">
        <f aca="false">$B39*D39</f>
        <v>311.909090909091</v>
      </c>
      <c r="H39" s="253" t="n">
        <f aca="false">$B39*E39</f>
        <v>358.695454545455</v>
      </c>
    </row>
    <row r="40" customFormat="false" ht="13.8" hidden="false" customHeight="false" outlineLevel="0" collapsed="false">
      <c r="A40" s="3" t="n">
        <v>48</v>
      </c>
      <c r="B40" s="249" t="n">
        <f aca="false">A40*(55+$E$7-A40)/55+A40</f>
        <v>62.8363636363636</v>
      </c>
      <c r="C40" s="250" t="n">
        <f aca="false">+$C$10</f>
        <v>4.25</v>
      </c>
      <c r="D40" s="250" t="n">
        <f aca="false">+$D$10</f>
        <v>5</v>
      </c>
      <c r="E40" s="235" t="n">
        <f aca="false">+$E$10</f>
        <v>5.75</v>
      </c>
      <c r="F40" s="251" t="n">
        <f aca="false">$B40*C40</f>
        <v>267.054545454545</v>
      </c>
      <c r="G40" s="252" t="n">
        <f aca="false">$B40*D40</f>
        <v>314.181818181818</v>
      </c>
      <c r="H40" s="253" t="n">
        <f aca="false">$B40*E40</f>
        <v>361.309090909091</v>
      </c>
    </row>
    <row r="41" customFormat="false" ht="13.8" hidden="false" customHeight="false" outlineLevel="0" collapsed="false">
      <c r="A41" s="3" t="n">
        <v>49</v>
      </c>
      <c r="B41" s="249" t="n">
        <f aca="false">A41*(55+$E$7-A41)/55+A41</f>
        <v>63.2545454545455</v>
      </c>
      <c r="C41" s="250" t="n">
        <f aca="false">+$C$10</f>
        <v>4.25</v>
      </c>
      <c r="D41" s="250" t="n">
        <f aca="false">+$D$10</f>
        <v>5</v>
      </c>
      <c r="E41" s="235" t="n">
        <f aca="false">+$E$10</f>
        <v>5.75</v>
      </c>
      <c r="F41" s="251" t="n">
        <f aca="false">$B41*C41</f>
        <v>268.831818181818</v>
      </c>
      <c r="G41" s="252" t="n">
        <f aca="false">$B41*D41</f>
        <v>316.272727272727</v>
      </c>
      <c r="H41" s="253" t="n">
        <f aca="false">$B41*E41</f>
        <v>363.713636363637</v>
      </c>
    </row>
    <row r="42" customFormat="false" ht="13.8" hidden="false" customHeight="false" outlineLevel="0" collapsed="false">
      <c r="A42" s="3" t="n">
        <v>50</v>
      </c>
      <c r="B42" s="249" t="n">
        <f aca="false">A42*(55+$E$7-A42)/55+A42</f>
        <v>63.6363636363636</v>
      </c>
      <c r="C42" s="250" t="n">
        <f aca="false">+$C$10</f>
        <v>4.25</v>
      </c>
      <c r="D42" s="250" t="n">
        <f aca="false">+$D$10</f>
        <v>5</v>
      </c>
      <c r="E42" s="235" t="n">
        <f aca="false">+$E$10</f>
        <v>5.75</v>
      </c>
      <c r="F42" s="251" t="n">
        <f aca="false">$B42*C42</f>
        <v>270.454545454545</v>
      </c>
      <c r="G42" s="252" t="n">
        <f aca="false">$B42*D42</f>
        <v>318.181818181818</v>
      </c>
      <c r="H42" s="253" t="n">
        <f aca="false">$B42*E42</f>
        <v>365.909090909091</v>
      </c>
    </row>
    <row r="43" customFormat="false" ht="13.8" hidden="false" customHeight="false" outlineLevel="0" collapsed="false">
      <c r="A43" s="3" t="n">
        <v>51</v>
      </c>
      <c r="B43" s="249" t="n">
        <f aca="false">A43*(55+$E$7-A43)/55+A43</f>
        <v>63.9818181818182</v>
      </c>
      <c r="C43" s="250" t="n">
        <f aca="false">+$C$10</f>
        <v>4.25</v>
      </c>
      <c r="D43" s="250" t="n">
        <f aca="false">+$D$10</f>
        <v>5</v>
      </c>
      <c r="E43" s="235" t="n">
        <f aca="false">+$E$10</f>
        <v>5.75</v>
      </c>
      <c r="F43" s="251" t="n">
        <f aca="false">$B43*C43</f>
        <v>271.922727272727</v>
      </c>
      <c r="G43" s="252" t="n">
        <f aca="false">$B43*D43</f>
        <v>319.909090909091</v>
      </c>
      <c r="H43" s="253" t="n">
        <f aca="false">$B43*E43</f>
        <v>367.895454545455</v>
      </c>
    </row>
    <row r="44" customFormat="false" ht="13.8" hidden="false" customHeight="false" outlineLevel="0" collapsed="false">
      <c r="A44" s="3" t="n">
        <v>52</v>
      </c>
      <c r="B44" s="249" t="n">
        <f aca="false">A44*(55+$E$7-A44)/55+A44</f>
        <v>64.2909090909091</v>
      </c>
      <c r="C44" s="250" t="n">
        <f aca="false">+$C$10</f>
        <v>4.25</v>
      </c>
      <c r="D44" s="250" t="n">
        <f aca="false">+$D$10</f>
        <v>5</v>
      </c>
      <c r="E44" s="235" t="n">
        <f aca="false">+$E$10</f>
        <v>5.75</v>
      </c>
      <c r="F44" s="251" t="n">
        <f aca="false">$B44*C44</f>
        <v>273.236363636364</v>
      </c>
      <c r="G44" s="252" t="n">
        <f aca="false">$B44*D44</f>
        <v>321.454545454545</v>
      </c>
      <c r="H44" s="253" t="n">
        <f aca="false">$B44*E44</f>
        <v>369.672727272727</v>
      </c>
    </row>
    <row r="45" customFormat="false" ht="13.8" hidden="false" customHeight="false" outlineLevel="0" collapsed="false">
      <c r="A45" s="3" t="n">
        <v>53</v>
      </c>
      <c r="B45" s="249" t="n">
        <f aca="false">A45*(55+$E$7-A45)/55+A45</f>
        <v>64.5636363636364</v>
      </c>
      <c r="C45" s="250" t="n">
        <f aca="false">+$C$10</f>
        <v>4.25</v>
      </c>
      <c r="D45" s="250" t="n">
        <f aca="false">+$D$10</f>
        <v>5</v>
      </c>
      <c r="E45" s="235" t="n">
        <f aca="false">+$E$10</f>
        <v>5.75</v>
      </c>
      <c r="F45" s="251" t="n">
        <f aca="false">$B45*C45</f>
        <v>274.395454545455</v>
      </c>
      <c r="G45" s="252" t="n">
        <f aca="false">$B45*D45</f>
        <v>322.818181818182</v>
      </c>
      <c r="H45" s="253" t="n">
        <f aca="false">$B45*E45</f>
        <v>371.240909090909</v>
      </c>
    </row>
    <row r="46" customFormat="false" ht="13.8" hidden="false" customHeight="false" outlineLevel="0" collapsed="false">
      <c r="A46" s="3" t="n">
        <v>54</v>
      </c>
      <c r="B46" s="249" t="n">
        <f aca="false">A46*(55+$E$7-A46)/55+A46</f>
        <v>64.8</v>
      </c>
      <c r="C46" s="250" t="n">
        <f aca="false">+$C$10</f>
        <v>4.25</v>
      </c>
      <c r="D46" s="250" t="n">
        <f aca="false">+$D$10</f>
        <v>5</v>
      </c>
      <c r="E46" s="235" t="n">
        <f aca="false">+$E$10</f>
        <v>5.75</v>
      </c>
      <c r="F46" s="251" t="n">
        <f aca="false">$B46*C46</f>
        <v>275.4</v>
      </c>
      <c r="G46" s="252" t="n">
        <f aca="false">$B46*D46</f>
        <v>324</v>
      </c>
      <c r="H46" s="253" t="n">
        <f aca="false">$B46*E46</f>
        <v>372.6</v>
      </c>
    </row>
    <row r="47" customFormat="false" ht="17.35" hidden="false" customHeight="false" outlineLevel="0" collapsed="false">
      <c r="A47" s="254" t="n">
        <v>55</v>
      </c>
      <c r="B47" s="249" t="n">
        <f aca="false">A47*(55+$E$7-A47)/55+A47</f>
        <v>65</v>
      </c>
      <c r="C47" s="250" t="n">
        <f aca="false">+$C$10</f>
        <v>4.25</v>
      </c>
      <c r="D47" s="250" t="n">
        <f aca="false">+$D$10</f>
        <v>5</v>
      </c>
      <c r="E47" s="235" t="n">
        <f aca="false">+$E$10</f>
        <v>5.75</v>
      </c>
      <c r="F47" s="251" t="n">
        <f aca="false">$B47*C47</f>
        <v>276.25</v>
      </c>
      <c r="G47" s="252" t="n">
        <f aca="false">$B47*D47</f>
        <v>325</v>
      </c>
      <c r="H47" s="253" t="n">
        <f aca="false">$B47*E47</f>
        <v>373.75</v>
      </c>
    </row>
    <row r="48" customFormat="false" ht="13" hidden="false" customHeight="false" outlineLevel="0" collapsed="false">
      <c r="A48" s="3"/>
      <c r="B48" s="234"/>
      <c r="C48" s="250"/>
      <c r="D48" s="250"/>
      <c r="E48" s="235"/>
      <c r="F48" s="219"/>
      <c r="G48" s="250"/>
      <c r="H48" s="220"/>
    </row>
    <row r="49" customFormat="false" ht="13.8" hidden="false" customHeight="false" outlineLevel="0" collapsed="false">
      <c r="A49" s="3"/>
      <c r="B49" s="216" t="s">
        <v>198</v>
      </c>
      <c r="C49" s="217"/>
      <c r="D49" s="217"/>
      <c r="E49" s="235"/>
      <c r="F49" s="219"/>
      <c r="G49" s="250"/>
      <c r="H49" s="220"/>
    </row>
    <row r="50" customFormat="false" ht="13.8" hidden="false" customHeight="false" outlineLevel="0" collapsed="false">
      <c r="A50" s="3"/>
      <c r="B50" s="216" t="s">
        <v>199</v>
      </c>
      <c r="C50" s="217"/>
      <c r="D50" s="217"/>
      <c r="E50" s="235"/>
      <c r="F50" s="219"/>
      <c r="G50" s="250"/>
      <c r="H50" s="220"/>
    </row>
    <row r="51" customFormat="false" ht="13.8" hidden="false" customHeight="false" outlineLevel="0" collapsed="false">
      <c r="A51" s="3"/>
      <c r="B51" s="223" t="s">
        <v>200</v>
      </c>
      <c r="C51" s="224"/>
      <c r="D51" s="224"/>
      <c r="E51" s="255"/>
      <c r="F51" s="226" t="s">
        <v>201</v>
      </c>
      <c r="G51" s="225"/>
      <c r="H51" s="256"/>
    </row>
    <row r="52" customFormat="false" ht="13" hidden="false" customHeight="false" outlineLevel="0" collapsed="false">
      <c r="A52" s="3"/>
      <c r="B52" s="234"/>
      <c r="C52" s="250"/>
      <c r="D52" s="250"/>
      <c r="E52" s="218" t="s">
        <v>202</v>
      </c>
      <c r="F52" s="87"/>
      <c r="G52" s="87"/>
      <c r="H52" s="257"/>
    </row>
    <row r="53" customFormat="false" ht="13.8" hidden="false" customHeight="false" outlineLevel="0" collapsed="false">
      <c r="A53" s="3"/>
      <c r="B53" s="234"/>
      <c r="C53" s="250"/>
      <c r="D53" s="250"/>
      <c r="E53" s="218" t="s">
        <v>203</v>
      </c>
      <c r="F53" s="239" t="s">
        <v>195</v>
      </c>
      <c r="G53" s="239" t="s">
        <v>196</v>
      </c>
      <c r="H53" s="258" t="s">
        <v>197</v>
      </c>
    </row>
    <row r="54" customFormat="false" ht="17.35" hidden="false" customHeight="false" outlineLevel="0" collapsed="false">
      <c r="A54" s="254" t="n">
        <v>56</v>
      </c>
      <c r="B54" s="249" t="n">
        <f aca="false">+A54+$E$7*((90-A54)/(90-55))</f>
        <v>65.7142857142857</v>
      </c>
      <c r="C54" s="250" t="n">
        <f aca="false">+$C$10</f>
        <v>4.25</v>
      </c>
      <c r="D54" s="250" t="n">
        <f aca="false">+$D$10</f>
        <v>5</v>
      </c>
      <c r="E54" s="259" t="n">
        <f aca="false">+$E$10</f>
        <v>5.75</v>
      </c>
      <c r="F54" s="251" t="n">
        <f aca="false">$B54*C54</f>
        <v>279.285714285714</v>
      </c>
      <c r="G54" s="252" t="n">
        <f aca="false">$B54*D54</f>
        <v>328.571428571428</v>
      </c>
      <c r="H54" s="253" t="n">
        <f aca="false">$B54*E54</f>
        <v>377.857142857143</v>
      </c>
    </row>
    <row r="55" customFormat="false" ht="13.8" hidden="false" customHeight="false" outlineLevel="0" collapsed="false">
      <c r="A55" s="3" t="n">
        <v>57</v>
      </c>
      <c r="B55" s="249" t="n">
        <f aca="false">+A55+$E$7*((90-A55)/(90-55))</f>
        <v>66.4285714285714</v>
      </c>
      <c r="C55" s="250" t="n">
        <f aca="false">+$C$10</f>
        <v>4.25</v>
      </c>
      <c r="D55" s="250" t="n">
        <f aca="false">+$D$10</f>
        <v>5</v>
      </c>
      <c r="E55" s="259" t="n">
        <f aca="false">+$E$10</f>
        <v>5.75</v>
      </c>
      <c r="F55" s="251" t="n">
        <f aca="false">$B55*C55</f>
        <v>282.321428571428</v>
      </c>
      <c r="G55" s="252" t="n">
        <f aca="false">$B55*D55</f>
        <v>332.142857142857</v>
      </c>
      <c r="H55" s="253" t="n">
        <f aca="false">$B55*E55</f>
        <v>381.964285714286</v>
      </c>
    </row>
    <row r="56" customFormat="false" ht="13.8" hidden="false" customHeight="false" outlineLevel="0" collapsed="false">
      <c r="A56" s="3" t="n">
        <v>58</v>
      </c>
      <c r="B56" s="249" t="n">
        <f aca="false">+A56+$E$7*((90-A56)/(90-55))</f>
        <v>67.1428571428571</v>
      </c>
      <c r="C56" s="250" t="n">
        <f aca="false">+$C$10</f>
        <v>4.25</v>
      </c>
      <c r="D56" s="250" t="n">
        <f aca="false">+$D$10</f>
        <v>5</v>
      </c>
      <c r="E56" s="259" t="n">
        <f aca="false">+$E$10</f>
        <v>5.75</v>
      </c>
      <c r="F56" s="251" t="n">
        <f aca="false">$B56*C56</f>
        <v>285.357142857143</v>
      </c>
      <c r="G56" s="252" t="n">
        <f aca="false">$B56*D56</f>
        <v>335.714285714285</v>
      </c>
      <c r="H56" s="253" t="n">
        <f aca="false">$B56*E56</f>
        <v>386.071428571428</v>
      </c>
    </row>
    <row r="57" customFormat="false" ht="13.8" hidden="false" customHeight="false" outlineLevel="0" collapsed="false">
      <c r="A57" s="3" t="n">
        <v>59</v>
      </c>
      <c r="B57" s="249" t="n">
        <f aca="false">+A57+$E$7*((90-A57)/(90-55))</f>
        <v>67.8571428571429</v>
      </c>
      <c r="C57" s="250" t="n">
        <f aca="false">+$C$10</f>
        <v>4.25</v>
      </c>
      <c r="D57" s="250" t="n">
        <f aca="false">+$D$10</f>
        <v>5</v>
      </c>
      <c r="E57" s="259" t="n">
        <f aca="false">+$E$10</f>
        <v>5.75</v>
      </c>
      <c r="F57" s="251" t="n">
        <f aca="false">$B57*C57</f>
        <v>288.392857142857</v>
      </c>
      <c r="G57" s="252" t="n">
        <f aca="false">$B57*D57</f>
        <v>339.285714285714</v>
      </c>
      <c r="H57" s="253" t="n">
        <f aca="false">$B57*E57</f>
        <v>390.178571428572</v>
      </c>
    </row>
    <row r="58" customFormat="false" ht="13.8" hidden="false" customHeight="false" outlineLevel="0" collapsed="false">
      <c r="A58" s="3" t="n">
        <v>60</v>
      </c>
      <c r="B58" s="249" t="n">
        <f aca="false">+A58+$E$7*((90-A58)/(90-55))</f>
        <v>68.5714285714286</v>
      </c>
      <c r="C58" s="250" t="n">
        <f aca="false">+$C$10</f>
        <v>4.25</v>
      </c>
      <c r="D58" s="250" t="n">
        <f aca="false">+$D$10</f>
        <v>5</v>
      </c>
      <c r="E58" s="259" t="n">
        <f aca="false">+$E$10</f>
        <v>5.75</v>
      </c>
      <c r="F58" s="251" t="n">
        <f aca="false">$B58*C58</f>
        <v>291.428571428572</v>
      </c>
      <c r="G58" s="252" t="n">
        <f aca="false">$B58*D58</f>
        <v>342.857142857143</v>
      </c>
      <c r="H58" s="253" t="n">
        <f aca="false">$B58*E58</f>
        <v>394.285714285714</v>
      </c>
    </row>
    <row r="59" customFormat="false" ht="13.8" hidden="false" customHeight="false" outlineLevel="0" collapsed="false">
      <c r="A59" s="3" t="n">
        <v>61</v>
      </c>
      <c r="B59" s="249" t="n">
        <f aca="false">+A59+$E$7*((90-A59)/(90-55))</f>
        <v>69.2857142857143</v>
      </c>
      <c r="C59" s="250" t="n">
        <f aca="false">+$C$10</f>
        <v>4.25</v>
      </c>
      <c r="D59" s="250" t="n">
        <f aca="false">+$D$10</f>
        <v>5</v>
      </c>
      <c r="E59" s="259" t="n">
        <f aca="false">+$E$10</f>
        <v>5.75</v>
      </c>
      <c r="F59" s="251" t="n">
        <f aca="false">$B59*C59</f>
        <v>294.464285714286</v>
      </c>
      <c r="G59" s="252" t="n">
        <f aca="false">$B59*D59</f>
        <v>346.428571428572</v>
      </c>
      <c r="H59" s="253" t="n">
        <f aca="false">$B59*E59</f>
        <v>398.392857142857</v>
      </c>
    </row>
    <row r="60" customFormat="false" ht="13.8" hidden="false" customHeight="false" outlineLevel="0" collapsed="false">
      <c r="A60" s="3" t="n">
        <v>62</v>
      </c>
      <c r="B60" s="249" t="n">
        <f aca="false">+A60+$E$7*((90-A60)/(90-55))</f>
        <v>70</v>
      </c>
      <c r="C60" s="250" t="n">
        <f aca="false">+$C$10</f>
        <v>4.25</v>
      </c>
      <c r="D60" s="250" t="n">
        <f aca="false">+$D$10</f>
        <v>5</v>
      </c>
      <c r="E60" s="259" t="n">
        <f aca="false">+$E$10</f>
        <v>5.75</v>
      </c>
      <c r="F60" s="251" t="n">
        <f aca="false">$B60*C60</f>
        <v>297.5</v>
      </c>
      <c r="G60" s="252" t="n">
        <f aca="false">$B60*D60</f>
        <v>350</v>
      </c>
      <c r="H60" s="253" t="n">
        <f aca="false">$B60*E60</f>
        <v>402.5</v>
      </c>
    </row>
    <row r="61" customFormat="false" ht="13.8" hidden="false" customHeight="false" outlineLevel="0" collapsed="false">
      <c r="A61" s="3" t="n">
        <v>63</v>
      </c>
      <c r="B61" s="249" t="n">
        <f aca="false">+A61+$E$7*((90-A61)/(90-55))</f>
        <v>70.7142857142857</v>
      </c>
      <c r="C61" s="250" t="n">
        <f aca="false">+$C$10</f>
        <v>4.25</v>
      </c>
      <c r="D61" s="250" t="n">
        <f aca="false">+$D$10</f>
        <v>5</v>
      </c>
      <c r="E61" s="259" t="n">
        <f aca="false">+$E$10</f>
        <v>5.75</v>
      </c>
      <c r="F61" s="251" t="n">
        <f aca="false">$B61*C61</f>
        <v>300.535714285714</v>
      </c>
      <c r="G61" s="252" t="n">
        <f aca="false">$B61*D61</f>
        <v>353.571428571428</v>
      </c>
      <c r="H61" s="253" t="n">
        <f aca="false">$B61*E61</f>
        <v>406.607142857143</v>
      </c>
    </row>
    <row r="62" customFormat="false" ht="13.8" hidden="false" customHeight="false" outlineLevel="0" collapsed="false">
      <c r="A62" s="3" t="n">
        <v>64</v>
      </c>
      <c r="B62" s="249" t="n">
        <f aca="false">+A62+$E$7*((90-A62)/(90-55))</f>
        <v>71.4285714285714</v>
      </c>
      <c r="C62" s="250" t="n">
        <f aca="false">+$C$10</f>
        <v>4.25</v>
      </c>
      <c r="D62" s="250" t="n">
        <f aca="false">+$D$10</f>
        <v>5</v>
      </c>
      <c r="E62" s="259" t="n">
        <f aca="false">+$E$10</f>
        <v>5.75</v>
      </c>
      <c r="F62" s="251" t="n">
        <f aca="false">$B62*C62</f>
        <v>303.571428571428</v>
      </c>
      <c r="G62" s="252" t="n">
        <f aca="false">$B62*D62</f>
        <v>357.142857142857</v>
      </c>
      <c r="H62" s="253" t="n">
        <f aca="false">$B62*E62</f>
        <v>410.714285714286</v>
      </c>
    </row>
    <row r="63" customFormat="false" ht="13.8" hidden="false" customHeight="false" outlineLevel="0" collapsed="false">
      <c r="A63" s="3" t="n">
        <v>65</v>
      </c>
      <c r="B63" s="249" t="n">
        <f aca="false">+A63+$E$7*((90-A63)/(90-55))</f>
        <v>72.1428571428571</v>
      </c>
      <c r="C63" s="250" t="n">
        <f aca="false">+$C$10</f>
        <v>4.25</v>
      </c>
      <c r="D63" s="250" t="n">
        <f aca="false">+$D$10</f>
        <v>5</v>
      </c>
      <c r="E63" s="259" t="n">
        <f aca="false">+$E$10</f>
        <v>5.75</v>
      </c>
      <c r="F63" s="251" t="n">
        <f aca="false">$B63*C63</f>
        <v>306.607142857143</v>
      </c>
      <c r="G63" s="252" t="n">
        <f aca="false">$B63*D63</f>
        <v>360.714285714285</v>
      </c>
      <c r="H63" s="253" t="n">
        <f aca="false">$B63*E63</f>
        <v>414.821428571428</v>
      </c>
    </row>
    <row r="64" customFormat="false" ht="13.8" hidden="false" customHeight="false" outlineLevel="0" collapsed="false">
      <c r="A64" s="3" t="n">
        <v>66</v>
      </c>
      <c r="B64" s="249" t="n">
        <f aca="false">+A64+$E$7*((90-A64)/(90-55))</f>
        <v>72.8571428571429</v>
      </c>
      <c r="C64" s="250" t="n">
        <f aca="false">+$C$10</f>
        <v>4.25</v>
      </c>
      <c r="D64" s="250" t="n">
        <f aca="false">+$D$10</f>
        <v>5</v>
      </c>
      <c r="E64" s="259" t="n">
        <f aca="false">+$E$10</f>
        <v>5.75</v>
      </c>
      <c r="F64" s="251" t="n">
        <f aca="false">$B64*C64</f>
        <v>309.642857142857</v>
      </c>
      <c r="G64" s="252" t="n">
        <f aca="false">$B64*D64</f>
        <v>364.285714285714</v>
      </c>
      <c r="H64" s="253" t="n">
        <f aca="false">$B64*E64</f>
        <v>418.928571428572</v>
      </c>
    </row>
    <row r="65" customFormat="false" ht="13.8" hidden="false" customHeight="false" outlineLevel="0" collapsed="false">
      <c r="A65" s="3" t="n">
        <v>67</v>
      </c>
      <c r="B65" s="249" t="n">
        <f aca="false">+A65+$E$7*((90-A65)/(90-55))</f>
        <v>73.5714285714286</v>
      </c>
      <c r="C65" s="250" t="n">
        <f aca="false">+$C$10</f>
        <v>4.25</v>
      </c>
      <c r="D65" s="250" t="n">
        <f aca="false">+$D$10</f>
        <v>5</v>
      </c>
      <c r="E65" s="259" t="n">
        <f aca="false">+$E$10</f>
        <v>5.75</v>
      </c>
      <c r="F65" s="251" t="n">
        <f aca="false">$B65*C65</f>
        <v>312.678571428572</v>
      </c>
      <c r="G65" s="252" t="n">
        <f aca="false">$B65*D65</f>
        <v>367.857142857143</v>
      </c>
      <c r="H65" s="253" t="n">
        <f aca="false">$B65*E65</f>
        <v>423.035714285714</v>
      </c>
    </row>
    <row r="66" customFormat="false" ht="13.8" hidden="false" customHeight="false" outlineLevel="0" collapsed="false">
      <c r="A66" s="3" t="n">
        <v>68</v>
      </c>
      <c r="B66" s="249" t="n">
        <f aca="false">+A66+$E$7*((90-A66)/(90-55))</f>
        <v>74.2857142857143</v>
      </c>
      <c r="C66" s="250" t="n">
        <f aca="false">+$C$10</f>
        <v>4.25</v>
      </c>
      <c r="D66" s="250" t="n">
        <f aca="false">+$D$10</f>
        <v>5</v>
      </c>
      <c r="E66" s="259" t="n">
        <f aca="false">+$E$10</f>
        <v>5.75</v>
      </c>
      <c r="F66" s="251" t="n">
        <f aca="false">$B66*C66</f>
        <v>315.714285714286</v>
      </c>
      <c r="G66" s="252" t="n">
        <f aca="false">$B66*D66</f>
        <v>371.428571428572</v>
      </c>
      <c r="H66" s="253" t="n">
        <f aca="false">$B66*E66</f>
        <v>427.142857142857</v>
      </c>
    </row>
    <row r="67" customFormat="false" ht="13.8" hidden="false" customHeight="false" outlineLevel="0" collapsed="false">
      <c r="A67" s="3" t="n">
        <v>69</v>
      </c>
      <c r="B67" s="249" t="n">
        <f aca="false">+A67+$E$7*((90-A67)/(90-55))</f>
        <v>75</v>
      </c>
      <c r="C67" s="250" t="n">
        <f aca="false">+$C$10</f>
        <v>4.25</v>
      </c>
      <c r="D67" s="250" t="n">
        <f aca="false">+$D$10</f>
        <v>5</v>
      </c>
      <c r="E67" s="259" t="n">
        <f aca="false">+$E$10</f>
        <v>5.75</v>
      </c>
      <c r="F67" s="251" t="n">
        <f aca="false">$B67*C67</f>
        <v>318.75</v>
      </c>
      <c r="G67" s="252" t="n">
        <f aca="false">$B67*D67</f>
        <v>375</v>
      </c>
      <c r="H67" s="253" t="n">
        <f aca="false">$B67*E67</f>
        <v>431.25</v>
      </c>
    </row>
    <row r="68" customFormat="false" ht="13.8" hidden="false" customHeight="false" outlineLevel="0" collapsed="false">
      <c r="A68" s="3" t="n">
        <v>70</v>
      </c>
      <c r="B68" s="249" t="n">
        <f aca="false">+A68+$E$7*((90-A68)/(90-55))</f>
        <v>75.7142857142857</v>
      </c>
      <c r="C68" s="250" t="n">
        <f aca="false">+$C$10</f>
        <v>4.25</v>
      </c>
      <c r="D68" s="250" t="n">
        <f aca="false">+$D$10</f>
        <v>5</v>
      </c>
      <c r="E68" s="259" t="n">
        <f aca="false">+$E$10</f>
        <v>5.75</v>
      </c>
      <c r="F68" s="251" t="n">
        <f aca="false">$B68*C68</f>
        <v>321.785714285714</v>
      </c>
      <c r="G68" s="252" t="n">
        <f aca="false">$B68*D68</f>
        <v>378.571428571428</v>
      </c>
      <c r="H68" s="253" t="n">
        <f aca="false">$B68*E68</f>
        <v>435.357142857143</v>
      </c>
    </row>
    <row r="69" customFormat="false" ht="13.8" hidden="false" customHeight="false" outlineLevel="0" collapsed="false">
      <c r="A69" s="3" t="n">
        <v>71</v>
      </c>
      <c r="B69" s="249" t="n">
        <f aca="false">+A69+$E$7*((90-A69)/(90-55))</f>
        <v>76.4285714285714</v>
      </c>
      <c r="C69" s="250" t="n">
        <f aca="false">+$C$10</f>
        <v>4.25</v>
      </c>
      <c r="D69" s="250" t="n">
        <f aca="false">+$D$10</f>
        <v>5</v>
      </c>
      <c r="E69" s="259" t="n">
        <f aca="false">+$E$10</f>
        <v>5.75</v>
      </c>
      <c r="F69" s="251" t="n">
        <f aca="false">$B69*C69</f>
        <v>324.821428571428</v>
      </c>
      <c r="G69" s="252" t="n">
        <f aca="false">$B69*D69</f>
        <v>382.142857142857</v>
      </c>
      <c r="H69" s="253" t="n">
        <f aca="false">$B69*E69</f>
        <v>439.464285714286</v>
      </c>
    </row>
    <row r="70" customFormat="false" ht="13.8" hidden="false" customHeight="false" outlineLevel="0" collapsed="false">
      <c r="A70" s="3" t="n">
        <v>72</v>
      </c>
      <c r="B70" s="249" t="n">
        <f aca="false">+A70+$E$7*((90-A70)/(90-55))</f>
        <v>77.1428571428571</v>
      </c>
      <c r="C70" s="250" t="n">
        <f aca="false">+$C$10</f>
        <v>4.25</v>
      </c>
      <c r="D70" s="250" t="n">
        <f aca="false">+$D$10</f>
        <v>5</v>
      </c>
      <c r="E70" s="259" t="n">
        <f aca="false">+$E$10</f>
        <v>5.75</v>
      </c>
      <c r="F70" s="251" t="n">
        <f aca="false">$B70*C70</f>
        <v>327.857142857143</v>
      </c>
      <c r="G70" s="252" t="n">
        <f aca="false">$B70*D70</f>
        <v>385.714285714285</v>
      </c>
      <c r="H70" s="253" t="n">
        <f aca="false">$B70*E70</f>
        <v>443.571428571428</v>
      </c>
    </row>
    <row r="71" customFormat="false" ht="13.8" hidden="false" customHeight="false" outlineLevel="0" collapsed="false">
      <c r="A71" s="3" t="n">
        <v>73</v>
      </c>
      <c r="B71" s="249" t="n">
        <f aca="false">+A71+$E$7*((90-A71)/(90-55))</f>
        <v>77.8571428571429</v>
      </c>
      <c r="C71" s="250" t="n">
        <f aca="false">+$C$10</f>
        <v>4.25</v>
      </c>
      <c r="D71" s="250" t="n">
        <f aca="false">+$D$10</f>
        <v>5</v>
      </c>
      <c r="E71" s="259" t="n">
        <f aca="false">+$E$10</f>
        <v>5.75</v>
      </c>
      <c r="F71" s="251" t="n">
        <f aca="false">$B71*C71</f>
        <v>330.892857142857</v>
      </c>
      <c r="G71" s="252" t="n">
        <f aca="false">$B71*D71</f>
        <v>389.285714285714</v>
      </c>
      <c r="H71" s="253" t="n">
        <f aca="false">$B71*E71</f>
        <v>447.678571428572</v>
      </c>
    </row>
    <row r="72" customFormat="false" ht="13.8" hidden="false" customHeight="false" outlineLevel="0" collapsed="false">
      <c r="A72" s="3" t="n">
        <v>74</v>
      </c>
      <c r="B72" s="249" t="n">
        <f aca="false">+A72+$E$7*((90-A72)/(90-55))</f>
        <v>78.5714285714286</v>
      </c>
      <c r="C72" s="250" t="n">
        <f aca="false">+$C$10</f>
        <v>4.25</v>
      </c>
      <c r="D72" s="250" t="n">
        <f aca="false">+$D$10</f>
        <v>5</v>
      </c>
      <c r="E72" s="259" t="n">
        <f aca="false">+$E$10</f>
        <v>5.75</v>
      </c>
      <c r="F72" s="251" t="n">
        <f aca="false">$B72*C72</f>
        <v>333.928571428572</v>
      </c>
      <c r="G72" s="252" t="n">
        <f aca="false">$B72*D72</f>
        <v>392.857142857143</v>
      </c>
      <c r="H72" s="253" t="n">
        <f aca="false">$B72*E72</f>
        <v>451.785714285714</v>
      </c>
    </row>
    <row r="73" customFormat="false" ht="13.8" hidden="false" customHeight="false" outlineLevel="0" collapsed="false">
      <c r="A73" s="3" t="n">
        <v>75</v>
      </c>
      <c r="B73" s="249" t="n">
        <f aca="false">+A73+$E$7*((90-A73)/(90-55))</f>
        <v>79.2857142857143</v>
      </c>
      <c r="C73" s="250" t="n">
        <f aca="false">+$C$10</f>
        <v>4.25</v>
      </c>
      <c r="D73" s="250" t="n">
        <f aca="false">+$D$10</f>
        <v>5</v>
      </c>
      <c r="E73" s="259" t="n">
        <f aca="false">+$E$10</f>
        <v>5.75</v>
      </c>
      <c r="F73" s="251" t="n">
        <f aca="false">$B73*C73</f>
        <v>336.964285714286</v>
      </c>
      <c r="G73" s="252" t="n">
        <f aca="false">$B73*D73</f>
        <v>396.428571428572</v>
      </c>
      <c r="H73" s="253" t="n">
        <f aca="false">$B73*E73</f>
        <v>455.892857142857</v>
      </c>
    </row>
    <row r="74" customFormat="false" ht="13.8" hidden="false" customHeight="false" outlineLevel="0" collapsed="false">
      <c r="A74" s="3" t="n">
        <v>76</v>
      </c>
      <c r="B74" s="249" t="n">
        <f aca="false">+A74+$E$7*((90-A74)/(90-55))</f>
        <v>80</v>
      </c>
      <c r="C74" s="250" t="n">
        <f aca="false">+$C$10</f>
        <v>4.25</v>
      </c>
      <c r="D74" s="250" t="n">
        <f aca="false">+$D$10</f>
        <v>5</v>
      </c>
      <c r="E74" s="259" t="n">
        <f aca="false">+$E$10</f>
        <v>5.75</v>
      </c>
      <c r="F74" s="251" t="n">
        <f aca="false">$B74*C74</f>
        <v>340</v>
      </c>
      <c r="G74" s="252" t="n">
        <f aca="false">$B74*D74</f>
        <v>400</v>
      </c>
      <c r="H74" s="253" t="n">
        <f aca="false">$B74*E74</f>
        <v>460</v>
      </c>
    </row>
    <row r="75" customFormat="false" ht="13.8" hidden="false" customHeight="false" outlineLevel="0" collapsed="false">
      <c r="A75" s="3" t="n">
        <v>77</v>
      </c>
      <c r="B75" s="249" t="n">
        <f aca="false">+A75+$E$7*((90-A75)/(90-55))</f>
        <v>80.7142857142857</v>
      </c>
      <c r="C75" s="250" t="n">
        <f aca="false">+$C$10</f>
        <v>4.25</v>
      </c>
      <c r="D75" s="250" t="n">
        <f aca="false">+$D$10</f>
        <v>5</v>
      </c>
      <c r="E75" s="259" t="n">
        <f aca="false">+$E$10</f>
        <v>5.75</v>
      </c>
      <c r="F75" s="251" t="n">
        <f aca="false">$B75*C75</f>
        <v>343.035714285714</v>
      </c>
      <c r="G75" s="252" t="n">
        <f aca="false">$B75*D75</f>
        <v>403.571428571429</v>
      </c>
      <c r="H75" s="253" t="n">
        <f aca="false">$B75*E75</f>
        <v>464.107142857143</v>
      </c>
      <c r="I75" s="260"/>
      <c r="J75" s="260"/>
      <c r="K75" s="260"/>
    </row>
    <row r="76" customFormat="false" ht="13.8" hidden="false" customHeight="false" outlineLevel="0" collapsed="false">
      <c r="A76" s="3" t="n">
        <v>78</v>
      </c>
      <c r="B76" s="249" t="n">
        <f aca="false">+A76+$E$7*((90-A76)/(90-55))</f>
        <v>81.4285714285714</v>
      </c>
      <c r="C76" s="250" t="n">
        <f aca="false">+$C$10</f>
        <v>4.25</v>
      </c>
      <c r="D76" s="250" t="n">
        <f aca="false">+$D$10</f>
        <v>5</v>
      </c>
      <c r="E76" s="259" t="n">
        <f aca="false">+$E$10</f>
        <v>5.75</v>
      </c>
      <c r="F76" s="251" t="n">
        <f aca="false">$B76*C76</f>
        <v>346.071428571428</v>
      </c>
      <c r="G76" s="252" t="n">
        <f aca="false">$B76*D76</f>
        <v>407.142857142857</v>
      </c>
      <c r="H76" s="253" t="n">
        <f aca="false">$B76*E76</f>
        <v>468.214285714286</v>
      </c>
      <c r="I76" s="260"/>
      <c r="J76" s="260"/>
      <c r="K76" s="260"/>
    </row>
    <row r="77" customFormat="false" ht="13.8" hidden="false" customHeight="false" outlineLevel="0" collapsed="false">
      <c r="A77" s="3" t="n">
        <v>79</v>
      </c>
      <c r="B77" s="249" t="n">
        <f aca="false">+A77+$E$7*((90-A77)/(90-55))</f>
        <v>82.1428571428571</v>
      </c>
      <c r="C77" s="250" t="n">
        <f aca="false">+$C$10</f>
        <v>4.25</v>
      </c>
      <c r="D77" s="250" t="n">
        <f aca="false">+$D$10</f>
        <v>5</v>
      </c>
      <c r="E77" s="259" t="n">
        <f aca="false">+$E$10</f>
        <v>5.75</v>
      </c>
      <c r="F77" s="251" t="n">
        <f aca="false">$B77*C77</f>
        <v>349.107142857143</v>
      </c>
      <c r="G77" s="252" t="n">
        <f aca="false">$B77*D77</f>
        <v>410.714285714286</v>
      </c>
      <c r="H77" s="253" t="n">
        <f aca="false">$B77*E77</f>
        <v>472.321428571428</v>
      </c>
    </row>
    <row r="78" customFormat="false" ht="13.8" hidden="false" customHeight="false" outlineLevel="0" collapsed="false">
      <c r="A78" s="3" t="n">
        <v>80</v>
      </c>
      <c r="B78" s="249" t="n">
        <f aca="false">+A78+$E$7*((90-A78)/(90-55))</f>
        <v>82.8571428571429</v>
      </c>
      <c r="C78" s="250" t="n">
        <f aca="false">+$C$10</f>
        <v>4.25</v>
      </c>
      <c r="D78" s="250" t="n">
        <f aca="false">+$D$10</f>
        <v>5</v>
      </c>
      <c r="E78" s="259" t="n">
        <f aca="false">+$E$10</f>
        <v>5.75</v>
      </c>
      <c r="F78" s="251" t="n">
        <f aca="false">$B78*C78</f>
        <v>352.142857142857</v>
      </c>
      <c r="G78" s="252" t="n">
        <f aca="false">$B78*D78</f>
        <v>414.285714285715</v>
      </c>
      <c r="H78" s="253" t="n">
        <f aca="false">$B78*E78</f>
        <v>476.428571428572</v>
      </c>
    </row>
    <row r="79" customFormat="false" ht="13.8" hidden="false" customHeight="false" outlineLevel="0" collapsed="false">
      <c r="A79" s="3" t="n">
        <v>81</v>
      </c>
      <c r="B79" s="249" t="n">
        <f aca="false">+A79+$E$7*((90-A79)/(90-55))</f>
        <v>83.5714285714286</v>
      </c>
      <c r="C79" s="250" t="n">
        <f aca="false">+$C$10</f>
        <v>4.25</v>
      </c>
      <c r="D79" s="250" t="n">
        <f aca="false">+$D$10</f>
        <v>5</v>
      </c>
      <c r="E79" s="259" t="n">
        <f aca="false">+$E$10</f>
        <v>5.75</v>
      </c>
      <c r="F79" s="251" t="n">
        <f aca="false">$B79*C79</f>
        <v>355.178571428572</v>
      </c>
      <c r="G79" s="252" t="n">
        <f aca="false">$B79*D79</f>
        <v>417.857142857143</v>
      </c>
      <c r="H79" s="253" t="n">
        <f aca="false">$B79*E79</f>
        <v>480.535714285714</v>
      </c>
    </row>
    <row r="80" customFormat="false" ht="13.8" hidden="false" customHeight="false" outlineLevel="0" collapsed="false">
      <c r="A80" s="3" t="n">
        <v>82</v>
      </c>
      <c r="B80" s="249" t="n">
        <f aca="false">+A80+$E$7*((90-A80)/(90-55))</f>
        <v>84.2857142857143</v>
      </c>
      <c r="C80" s="250" t="n">
        <f aca="false">+$C$10</f>
        <v>4.25</v>
      </c>
      <c r="D80" s="250" t="n">
        <f aca="false">+$D$10</f>
        <v>5</v>
      </c>
      <c r="E80" s="259" t="n">
        <f aca="false">+$E$10</f>
        <v>5.75</v>
      </c>
      <c r="F80" s="251" t="n">
        <f aca="false">$B80*C80</f>
        <v>358.214285714286</v>
      </c>
      <c r="G80" s="252" t="n">
        <f aca="false">$B80*D80</f>
        <v>421.428571428572</v>
      </c>
      <c r="H80" s="253" t="n">
        <f aca="false">$B80*E80</f>
        <v>484.642857142857</v>
      </c>
    </row>
    <row r="81" customFormat="false" ht="13.8" hidden="false" customHeight="false" outlineLevel="0" collapsed="false">
      <c r="A81" s="3" t="n">
        <v>83</v>
      </c>
      <c r="B81" s="249" t="n">
        <f aca="false">+A81+$E$7*((90-A81)/(90-55))</f>
        <v>85</v>
      </c>
      <c r="C81" s="250" t="n">
        <f aca="false">+$C$10</f>
        <v>4.25</v>
      </c>
      <c r="D81" s="250" t="n">
        <f aca="false">+$D$10</f>
        <v>5</v>
      </c>
      <c r="E81" s="259" t="n">
        <f aca="false">+$E$10</f>
        <v>5.75</v>
      </c>
      <c r="F81" s="251" t="n">
        <f aca="false">$B81*C81</f>
        <v>361.25</v>
      </c>
      <c r="G81" s="252" t="n">
        <f aca="false">$B81*D81</f>
        <v>425</v>
      </c>
      <c r="H81" s="253" t="n">
        <f aca="false">$B81*E81</f>
        <v>488.75</v>
      </c>
    </row>
    <row r="82" customFormat="false" ht="13.8" hidden="false" customHeight="false" outlineLevel="0" collapsed="false">
      <c r="A82" s="3" t="n">
        <v>84</v>
      </c>
      <c r="B82" s="249" t="n">
        <f aca="false">+A82+$E$7*((90-A82)/(90-55))</f>
        <v>85.7142857142857</v>
      </c>
      <c r="C82" s="250" t="n">
        <f aca="false">+$C$10</f>
        <v>4.25</v>
      </c>
      <c r="D82" s="250" t="n">
        <f aca="false">+$D$10</f>
        <v>5</v>
      </c>
      <c r="E82" s="259" t="n">
        <f aca="false">+$E$10</f>
        <v>5.75</v>
      </c>
      <c r="F82" s="251" t="n">
        <f aca="false">$B82*C82</f>
        <v>364.285714285714</v>
      </c>
      <c r="G82" s="252" t="n">
        <f aca="false">$B82*D82</f>
        <v>428.571428571429</v>
      </c>
      <c r="H82" s="253" t="n">
        <f aca="false">$B82*E82</f>
        <v>492.857142857143</v>
      </c>
    </row>
    <row r="83" customFormat="false" ht="13.8" hidden="false" customHeight="false" outlineLevel="0" collapsed="false">
      <c r="A83" s="3" t="n">
        <v>85</v>
      </c>
      <c r="B83" s="249" t="n">
        <f aca="false">+A83+$E$7*((90-A83)/(90-55))</f>
        <v>86.4285714285714</v>
      </c>
      <c r="C83" s="250" t="n">
        <f aca="false">+$C$10</f>
        <v>4.25</v>
      </c>
      <c r="D83" s="250" t="n">
        <f aca="false">+$D$10</f>
        <v>5</v>
      </c>
      <c r="E83" s="259" t="n">
        <f aca="false">+$E$10</f>
        <v>5.75</v>
      </c>
      <c r="F83" s="251" t="n">
        <f aca="false">$B83*C83</f>
        <v>367.321428571428</v>
      </c>
      <c r="G83" s="252" t="n">
        <f aca="false">$B83*D83</f>
        <v>432.142857142857</v>
      </c>
      <c r="H83" s="253" t="n">
        <f aca="false">$B83*E83</f>
        <v>496.964285714286</v>
      </c>
    </row>
    <row r="84" customFormat="false" ht="13.8" hidden="false" customHeight="false" outlineLevel="0" collapsed="false">
      <c r="A84" s="3" t="n">
        <v>86</v>
      </c>
      <c r="B84" s="249" t="n">
        <f aca="false">+A84+$E$7*((90-A84)/(90-55))</f>
        <v>87.1428571428571</v>
      </c>
      <c r="C84" s="250" t="n">
        <f aca="false">+$C$10</f>
        <v>4.25</v>
      </c>
      <c r="D84" s="250" t="n">
        <f aca="false">+$D$10</f>
        <v>5</v>
      </c>
      <c r="E84" s="259" t="n">
        <f aca="false">+$E$10</f>
        <v>5.75</v>
      </c>
      <c r="F84" s="251" t="n">
        <f aca="false">$B84*C84</f>
        <v>370.357142857143</v>
      </c>
      <c r="G84" s="252" t="n">
        <f aca="false">$B84*D84</f>
        <v>435.714285714286</v>
      </c>
      <c r="H84" s="253" t="n">
        <f aca="false">$B84*E84</f>
        <v>501.071428571428</v>
      </c>
    </row>
    <row r="85" customFormat="false" ht="13.8" hidden="false" customHeight="false" outlineLevel="0" collapsed="false">
      <c r="A85" s="3" t="n">
        <v>87</v>
      </c>
      <c r="B85" s="249" t="n">
        <f aca="false">+A85+$E$7*((90-A85)/(90-55))</f>
        <v>87.8571428571429</v>
      </c>
      <c r="C85" s="250" t="n">
        <f aca="false">+$C$10</f>
        <v>4.25</v>
      </c>
      <c r="D85" s="250" t="n">
        <f aca="false">+$D$10</f>
        <v>5</v>
      </c>
      <c r="E85" s="259" t="n">
        <f aca="false">+$E$10</f>
        <v>5.75</v>
      </c>
      <c r="F85" s="251" t="n">
        <f aca="false">$B85*C85</f>
        <v>373.392857142857</v>
      </c>
      <c r="G85" s="252" t="n">
        <f aca="false">$B85*D85</f>
        <v>439.285714285715</v>
      </c>
      <c r="H85" s="253" t="n">
        <f aca="false">$B85*E85</f>
        <v>505.178571428572</v>
      </c>
    </row>
    <row r="86" customFormat="false" ht="13.8" hidden="false" customHeight="false" outlineLevel="0" collapsed="false">
      <c r="A86" s="3" t="n">
        <v>88</v>
      </c>
      <c r="B86" s="249" t="n">
        <f aca="false">+A86+$E$7*((90-A86)/(90-55))</f>
        <v>88.5714285714286</v>
      </c>
      <c r="C86" s="250" t="n">
        <f aca="false">+$C$10</f>
        <v>4.25</v>
      </c>
      <c r="D86" s="250" t="n">
        <f aca="false">+$D$10</f>
        <v>5</v>
      </c>
      <c r="E86" s="259" t="n">
        <f aca="false">+$E$10</f>
        <v>5.75</v>
      </c>
      <c r="F86" s="251" t="n">
        <f aca="false">$B86*C86</f>
        <v>376.428571428572</v>
      </c>
      <c r="G86" s="252" t="n">
        <f aca="false">$B86*D86</f>
        <v>442.857142857143</v>
      </c>
      <c r="H86" s="253" t="n">
        <f aca="false">$B86*E86</f>
        <v>509.285714285714</v>
      </c>
    </row>
    <row r="87" customFormat="false" ht="13.8" hidden="false" customHeight="false" outlineLevel="0" collapsed="false">
      <c r="A87" s="3" t="n">
        <v>89</v>
      </c>
      <c r="B87" s="249" t="n">
        <f aca="false">+A87+$E$7*((90-A87)/(90-55))</f>
        <v>89.2857142857143</v>
      </c>
      <c r="C87" s="250" t="n">
        <f aca="false">+$C$10</f>
        <v>4.25</v>
      </c>
      <c r="D87" s="250" t="n">
        <f aca="false">+$D$10</f>
        <v>5</v>
      </c>
      <c r="E87" s="259" t="n">
        <f aca="false">+$E$10</f>
        <v>5.75</v>
      </c>
      <c r="F87" s="251" t="n">
        <f aca="false">$B87*C87</f>
        <v>379.464285714286</v>
      </c>
      <c r="G87" s="252" t="n">
        <f aca="false">$B87*D87</f>
        <v>446.428571428572</v>
      </c>
      <c r="H87" s="253" t="n">
        <f aca="false">$B87*E87</f>
        <v>513.392857142857</v>
      </c>
    </row>
    <row r="88" customFormat="false" ht="13.8" hidden="false" customHeight="false" outlineLevel="0" collapsed="false">
      <c r="A88" s="218" t="n">
        <v>90</v>
      </c>
      <c r="B88" s="249" t="n">
        <f aca="false">+A88+$E$7*((90-A88)/(90-55))</f>
        <v>90</v>
      </c>
      <c r="C88" s="250" t="n">
        <f aca="false">+$C$10</f>
        <v>4.25</v>
      </c>
      <c r="D88" s="250" t="n">
        <f aca="false">+$D$10</f>
        <v>5</v>
      </c>
      <c r="E88" s="259" t="n">
        <f aca="false">+$E$10</f>
        <v>5.75</v>
      </c>
      <c r="F88" s="251" t="n">
        <f aca="false">$B88*C88</f>
        <v>382.5</v>
      </c>
      <c r="G88" s="252" t="n">
        <f aca="false">$B88*D88</f>
        <v>450</v>
      </c>
      <c r="H88" s="253" t="n">
        <f aca="false">$B88*E88</f>
        <v>517.5</v>
      </c>
      <c r="I88" s="250"/>
      <c r="J88" s="250"/>
      <c r="K88" s="250"/>
    </row>
    <row r="89" customFormat="false" ht="13.8" hidden="false" customHeight="false" outlineLevel="0" collapsed="false">
      <c r="A89" s="218"/>
      <c r="B89" s="216"/>
      <c r="C89" s="217"/>
      <c r="D89" s="217"/>
      <c r="E89" s="235"/>
      <c r="F89" s="219"/>
      <c r="G89" s="250"/>
      <c r="H89" s="220"/>
      <c r="I89" s="250"/>
      <c r="J89" s="250"/>
      <c r="K89" s="250"/>
    </row>
    <row r="90" customFormat="false" ht="13.8" hidden="false" customHeight="false" outlineLevel="0" collapsed="false">
      <c r="A90" s="262"/>
      <c r="B90" s="216" t="s">
        <v>204</v>
      </c>
      <c r="C90" s="217"/>
      <c r="D90" s="217"/>
      <c r="E90" s="263"/>
      <c r="F90" s="264"/>
      <c r="G90" s="217"/>
      <c r="H90" s="265"/>
      <c r="I90" s="217"/>
      <c r="J90" s="217"/>
      <c r="K90" s="217"/>
    </row>
    <row r="91" customFormat="false" ht="13.8" hidden="false" customHeight="false" outlineLevel="0" collapsed="false">
      <c r="A91" s="262"/>
      <c r="B91" s="216" t="s">
        <v>205</v>
      </c>
      <c r="C91" s="217"/>
      <c r="D91" s="217"/>
      <c r="E91" s="263"/>
      <c r="F91" s="264"/>
      <c r="G91" s="217"/>
      <c r="H91" s="265"/>
      <c r="I91" s="217"/>
      <c r="J91" s="217"/>
      <c r="K91" s="217"/>
    </row>
    <row r="92" customFormat="false" ht="13.8" hidden="false" customHeight="false" outlineLevel="0" collapsed="false">
      <c r="A92" s="87"/>
      <c r="B92" s="216" t="s">
        <v>206</v>
      </c>
      <c r="C92" s="217"/>
      <c r="D92" s="217"/>
      <c r="E92" s="263"/>
      <c r="F92" s="264"/>
      <c r="G92" s="217"/>
      <c r="H92" s="265"/>
      <c r="I92" s="250"/>
      <c r="J92" s="250"/>
      <c r="K92" s="250"/>
    </row>
    <row r="93" customFormat="false" ht="13.8" hidden="false" customHeight="false" outlineLevel="0" collapsed="false">
      <c r="A93" s="218"/>
      <c r="B93" s="223" t="s">
        <v>200</v>
      </c>
      <c r="C93" s="224"/>
      <c r="D93" s="224"/>
      <c r="E93" s="255"/>
      <c r="F93" s="255" t="s">
        <v>209</v>
      </c>
      <c r="G93" s="225"/>
      <c r="H93" s="256"/>
      <c r="I93" s="250"/>
      <c r="J93" s="250"/>
      <c r="K93" s="250"/>
    </row>
    <row r="94" customFormat="false" ht="13" hidden="false" customHeight="false" outlineLevel="0" collapsed="false">
      <c r="A94" s="218"/>
      <c r="B94" s="234"/>
      <c r="C94" s="250"/>
      <c r="D94" s="250"/>
      <c r="E94" s="218" t="s">
        <v>202</v>
      </c>
      <c r="F94" s="87"/>
      <c r="G94" s="87"/>
      <c r="H94" s="257"/>
      <c r="I94" s="250"/>
      <c r="J94" s="250"/>
      <c r="K94" s="250"/>
    </row>
    <row r="95" customFormat="false" ht="13.8" hidden="false" customHeight="false" outlineLevel="0" collapsed="false">
      <c r="A95" s="218"/>
      <c r="B95" s="234"/>
      <c r="C95" s="250"/>
      <c r="D95" s="250"/>
      <c r="E95" s="218" t="s">
        <v>203</v>
      </c>
      <c r="F95" s="239" t="s">
        <v>195</v>
      </c>
      <c r="G95" s="239" t="s">
        <v>196</v>
      </c>
      <c r="H95" s="258" t="s">
        <v>197</v>
      </c>
      <c r="I95" s="250"/>
      <c r="J95" s="250"/>
      <c r="K95" s="250"/>
    </row>
    <row r="96" customFormat="false" ht="13.8" hidden="false" customHeight="false" outlineLevel="0" collapsed="false">
      <c r="A96" s="218" t="n">
        <v>91</v>
      </c>
      <c r="B96" s="249" t="n">
        <f aca="false">90+(A96-90)*$E$8</f>
        <v>90.4</v>
      </c>
      <c r="C96" s="250" t="n">
        <f aca="false">+$C$10</f>
        <v>4.25</v>
      </c>
      <c r="D96" s="250" t="n">
        <f aca="false">+$D$10</f>
        <v>5</v>
      </c>
      <c r="E96" s="259" t="n">
        <f aca="false">+$E$10</f>
        <v>5.75</v>
      </c>
      <c r="F96" s="251" t="n">
        <f aca="false">$B96*C96</f>
        <v>384.2</v>
      </c>
      <c r="G96" s="252" t="n">
        <f aca="false">$B96*D96</f>
        <v>452</v>
      </c>
      <c r="H96" s="253" t="n">
        <f aca="false">$B96*E96</f>
        <v>519.8</v>
      </c>
      <c r="I96" s="250"/>
      <c r="J96" s="250"/>
      <c r="K96" s="250"/>
    </row>
    <row r="97" customFormat="false" ht="13.8" hidden="false" customHeight="false" outlineLevel="0" collapsed="false">
      <c r="A97" s="218" t="n">
        <v>92</v>
      </c>
      <c r="B97" s="249" t="n">
        <f aca="false">90+(A97-90)*$E$8</f>
        <v>90.8</v>
      </c>
      <c r="C97" s="250" t="n">
        <f aca="false">+$C$10</f>
        <v>4.25</v>
      </c>
      <c r="D97" s="250" t="n">
        <f aca="false">+$D$10</f>
        <v>5</v>
      </c>
      <c r="E97" s="259" t="n">
        <f aca="false">+$E$10</f>
        <v>5.75</v>
      </c>
      <c r="F97" s="251" t="n">
        <f aca="false">$B97*C97</f>
        <v>385.9</v>
      </c>
      <c r="G97" s="252" t="n">
        <f aca="false">$B97*D97</f>
        <v>454</v>
      </c>
      <c r="H97" s="253" t="n">
        <f aca="false">$B97*E97</f>
        <v>522.1</v>
      </c>
      <c r="I97" s="250"/>
      <c r="J97" s="250"/>
      <c r="K97" s="250"/>
    </row>
    <row r="98" customFormat="false" ht="13.8" hidden="false" customHeight="false" outlineLevel="0" collapsed="false">
      <c r="A98" s="3" t="n">
        <v>93</v>
      </c>
      <c r="B98" s="249" t="n">
        <f aca="false">90+(A98-90)*$E$8</f>
        <v>91.2</v>
      </c>
      <c r="C98" s="250" t="n">
        <f aca="false">+$C$10</f>
        <v>4.25</v>
      </c>
      <c r="D98" s="250" t="n">
        <f aca="false">+$D$10</f>
        <v>5</v>
      </c>
      <c r="E98" s="259" t="n">
        <f aca="false">+$E$10</f>
        <v>5.75</v>
      </c>
      <c r="F98" s="251" t="n">
        <f aca="false">$B98*C98</f>
        <v>387.6</v>
      </c>
      <c r="G98" s="252" t="n">
        <f aca="false">$B98*D98</f>
        <v>456</v>
      </c>
      <c r="H98" s="253" t="n">
        <f aca="false">$B98*E98</f>
        <v>524.4</v>
      </c>
    </row>
    <row r="99" customFormat="false" ht="13.8" hidden="false" customHeight="false" outlineLevel="0" collapsed="false">
      <c r="A99" s="3" t="n">
        <v>94</v>
      </c>
      <c r="B99" s="249" t="n">
        <f aca="false">90+(A99-90)*$E$8</f>
        <v>91.6</v>
      </c>
      <c r="C99" s="250" t="n">
        <f aca="false">+$C$10</f>
        <v>4.25</v>
      </c>
      <c r="D99" s="250" t="n">
        <f aca="false">+$D$10</f>
        <v>5</v>
      </c>
      <c r="E99" s="259" t="n">
        <f aca="false">+$E$10</f>
        <v>5.75</v>
      </c>
      <c r="F99" s="251" t="n">
        <f aca="false">$B99*C99</f>
        <v>389.3</v>
      </c>
      <c r="G99" s="252" t="n">
        <f aca="false">$B99*D99</f>
        <v>458</v>
      </c>
      <c r="H99" s="253" t="n">
        <f aca="false">$B99*E99</f>
        <v>526.7</v>
      </c>
    </row>
    <row r="100" customFormat="false" ht="13.8" hidden="false" customHeight="false" outlineLevel="0" collapsed="false">
      <c r="A100" s="3" t="n">
        <v>95</v>
      </c>
      <c r="B100" s="249" t="n">
        <f aca="false">90+(A100-90)*$E$8</f>
        <v>92</v>
      </c>
      <c r="C100" s="250" t="n">
        <f aca="false">+$C$10</f>
        <v>4.25</v>
      </c>
      <c r="D100" s="250" t="n">
        <f aca="false">+$D$10</f>
        <v>5</v>
      </c>
      <c r="E100" s="259" t="n">
        <f aca="false">+$E$10</f>
        <v>5.75</v>
      </c>
      <c r="F100" s="251" t="n">
        <f aca="false">$B100*C100</f>
        <v>391</v>
      </c>
      <c r="G100" s="252" t="n">
        <f aca="false">$B100*D100</f>
        <v>460</v>
      </c>
      <c r="H100" s="253" t="n">
        <f aca="false">$B100*E100</f>
        <v>529</v>
      </c>
    </row>
    <row r="101" customFormat="false" ht="13.8" hidden="false" customHeight="false" outlineLevel="0" collapsed="false">
      <c r="A101" s="3" t="n">
        <v>96</v>
      </c>
      <c r="B101" s="249" t="n">
        <f aca="false">90+(A101-90)*$E$8</f>
        <v>92.4</v>
      </c>
      <c r="C101" s="250" t="n">
        <f aca="false">+$C$10</f>
        <v>4.25</v>
      </c>
      <c r="D101" s="250" t="n">
        <f aca="false">+$D$10</f>
        <v>5</v>
      </c>
      <c r="E101" s="259" t="n">
        <f aca="false">+$E$10</f>
        <v>5.75</v>
      </c>
      <c r="F101" s="251" t="n">
        <f aca="false">$B101*C101</f>
        <v>392.7</v>
      </c>
      <c r="G101" s="252" t="n">
        <f aca="false">$B101*D101</f>
        <v>462</v>
      </c>
      <c r="H101" s="253" t="n">
        <f aca="false">$B101*E101</f>
        <v>531.3</v>
      </c>
    </row>
    <row r="102" customFormat="false" ht="13.8" hidden="false" customHeight="false" outlineLevel="0" collapsed="false">
      <c r="A102" s="3" t="n">
        <v>97</v>
      </c>
      <c r="B102" s="249" t="n">
        <f aca="false">90+(A102-90)*$E$8</f>
        <v>92.8</v>
      </c>
      <c r="C102" s="250" t="n">
        <f aca="false">+$C$10</f>
        <v>4.25</v>
      </c>
      <c r="D102" s="250" t="n">
        <f aca="false">+$D$10</f>
        <v>5</v>
      </c>
      <c r="E102" s="259" t="n">
        <f aca="false">+$E$10</f>
        <v>5.75</v>
      </c>
      <c r="F102" s="251" t="n">
        <f aca="false">$B102*C102</f>
        <v>394.4</v>
      </c>
      <c r="G102" s="252" t="n">
        <f aca="false">$B102*D102</f>
        <v>464</v>
      </c>
      <c r="H102" s="253" t="n">
        <f aca="false">$B102*E102</f>
        <v>533.6</v>
      </c>
    </row>
    <row r="103" customFormat="false" ht="13.8" hidden="false" customHeight="false" outlineLevel="0" collapsed="false">
      <c r="A103" s="3" t="n">
        <v>98</v>
      </c>
      <c r="B103" s="249" t="n">
        <f aca="false">90+(A103-90)*$E$8</f>
        <v>93.2</v>
      </c>
      <c r="C103" s="250" t="n">
        <f aca="false">+$C$10</f>
        <v>4.25</v>
      </c>
      <c r="D103" s="250" t="n">
        <f aca="false">+$D$10</f>
        <v>5</v>
      </c>
      <c r="E103" s="259" t="n">
        <f aca="false">+$E$10</f>
        <v>5.75</v>
      </c>
      <c r="F103" s="251" t="n">
        <f aca="false">$B103*C103</f>
        <v>396.1</v>
      </c>
      <c r="G103" s="252" t="n">
        <f aca="false">$B103*D103</f>
        <v>466</v>
      </c>
      <c r="H103" s="253" t="n">
        <f aca="false">$B103*E103</f>
        <v>535.9</v>
      </c>
    </row>
    <row r="104" customFormat="false" ht="13.8" hidden="false" customHeight="false" outlineLevel="0" collapsed="false">
      <c r="A104" s="3" t="n">
        <v>99</v>
      </c>
      <c r="B104" s="249" t="n">
        <f aca="false">90+(A104-90)*$E$8</f>
        <v>93.6</v>
      </c>
      <c r="C104" s="250" t="n">
        <f aca="false">+$C$10</f>
        <v>4.25</v>
      </c>
      <c r="D104" s="250" t="n">
        <f aca="false">+$D$10</f>
        <v>5</v>
      </c>
      <c r="E104" s="259" t="n">
        <f aca="false">+$E$10</f>
        <v>5.75</v>
      </c>
      <c r="F104" s="251" t="n">
        <f aca="false">$B104*C104</f>
        <v>397.8</v>
      </c>
      <c r="G104" s="252" t="n">
        <f aca="false">$B104*D104</f>
        <v>468</v>
      </c>
      <c r="H104" s="253" t="n">
        <f aca="false">$B104*E104</f>
        <v>538.2</v>
      </c>
    </row>
    <row r="105" customFormat="false" ht="13.8" hidden="false" customHeight="false" outlineLevel="0" collapsed="false">
      <c r="A105" s="3" t="n">
        <v>100</v>
      </c>
      <c r="B105" s="249" t="n">
        <f aca="false">90+(A105-90)*$E$8</f>
        <v>94</v>
      </c>
      <c r="C105" s="250" t="n">
        <f aca="false">+$C$10</f>
        <v>4.25</v>
      </c>
      <c r="D105" s="250" t="n">
        <f aca="false">+$D$10</f>
        <v>5</v>
      </c>
      <c r="E105" s="259" t="n">
        <f aca="false">+$E$10</f>
        <v>5.75</v>
      </c>
      <c r="F105" s="251" t="n">
        <f aca="false">$B105*C105</f>
        <v>399.5</v>
      </c>
      <c r="G105" s="252" t="n">
        <f aca="false">$B105*D105</f>
        <v>470</v>
      </c>
      <c r="H105" s="253" t="n">
        <f aca="false">$B105*E105</f>
        <v>540.5</v>
      </c>
    </row>
    <row r="106" customFormat="false" ht="13.8" hidden="false" customHeight="false" outlineLevel="0" collapsed="false">
      <c r="A106" s="3" t="n">
        <v>101</v>
      </c>
      <c r="B106" s="249" t="n">
        <f aca="false">90+(A106-90)*$E$8</f>
        <v>94.4</v>
      </c>
      <c r="C106" s="250" t="n">
        <f aca="false">+$C$10</f>
        <v>4.25</v>
      </c>
      <c r="D106" s="250" t="n">
        <f aca="false">+$D$10</f>
        <v>5</v>
      </c>
      <c r="E106" s="259" t="n">
        <f aca="false">+$E$10</f>
        <v>5.75</v>
      </c>
      <c r="F106" s="251" t="n">
        <f aca="false">$B106*C106</f>
        <v>401.2</v>
      </c>
      <c r="G106" s="252" t="n">
        <f aca="false">$B106*D106</f>
        <v>472</v>
      </c>
      <c r="H106" s="253" t="n">
        <f aca="false">$B106*E106</f>
        <v>542.8</v>
      </c>
    </row>
    <row r="107" customFormat="false" ht="13.8" hidden="false" customHeight="false" outlineLevel="0" collapsed="false">
      <c r="A107" s="3" t="n">
        <v>102</v>
      </c>
      <c r="B107" s="249" t="n">
        <f aca="false">90+(A107-90)*$E$8</f>
        <v>94.8</v>
      </c>
      <c r="C107" s="250" t="n">
        <f aca="false">+$C$10</f>
        <v>4.25</v>
      </c>
      <c r="D107" s="250" t="n">
        <f aca="false">+$D$10</f>
        <v>5</v>
      </c>
      <c r="E107" s="259" t="n">
        <f aca="false">+$E$10</f>
        <v>5.75</v>
      </c>
      <c r="F107" s="251" t="n">
        <f aca="false">$B107*C107</f>
        <v>402.9</v>
      </c>
      <c r="G107" s="252" t="n">
        <f aca="false">$B107*D107</f>
        <v>474</v>
      </c>
      <c r="H107" s="253" t="n">
        <f aca="false">$B107*E107</f>
        <v>545.1</v>
      </c>
    </row>
    <row r="108" customFormat="false" ht="13.8" hidden="false" customHeight="false" outlineLevel="0" collapsed="false">
      <c r="A108" s="3" t="n">
        <v>103</v>
      </c>
      <c r="B108" s="249" t="n">
        <f aca="false">90+(A108-90)*$E$8</f>
        <v>95.2</v>
      </c>
      <c r="C108" s="250" t="n">
        <f aca="false">+$C$10</f>
        <v>4.25</v>
      </c>
      <c r="D108" s="250" t="n">
        <f aca="false">+$D$10</f>
        <v>5</v>
      </c>
      <c r="E108" s="259" t="n">
        <f aca="false">+$E$10</f>
        <v>5.75</v>
      </c>
      <c r="F108" s="251" t="n">
        <f aca="false">$B108*C108</f>
        <v>404.6</v>
      </c>
      <c r="G108" s="252" t="n">
        <f aca="false">$B108*D108</f>
        <v>476</v>
      </c>
      <c r="H108" s="253" t="n">
        <f aca="false">$B108*E108</f>
        <v>547.4</v>
      </c>
    </row>
    <row r="109" customFormat="false" ht="13.8" hidden="false" customHeight="false" outlineLevel="0" collapsed="false">
      <c r="A109" s="3" t="n">
        <v>104</v>
      </c>
      <c r="B109" s="249" t="n">
        <f aca="false">90+(A109-90)*$E$8</f>
        <v>95.6</v>
      </c>
      <c r="C109" s="250" t="n">
        <f aca="false">+$C$10</f>
        <v>4.25</v>
      </c>
      <c r="D109" s="250" t="n">
        <f aca="false">+$D$10</f>
        <v>5</v>
      </c>
      <c r="E109" s="259" t="n">
        <f aca="false">+$E$10</f>
        <v>5.75</v>
      </c>
      <c r="F109" s="251" t="n">
        <f aca="false">$B109*C109</f>
        <v>406.3</v>
      </c>
      <c r="G109" s="252" t="n">
        <f aca="false">$B109*D109</f>
        <v>478</v>
      </c>
      <c r="H109" s="253" t="n">
        <f aca="false">$B109*E109</f>
        <v>549.7</v>
      </c>
    </row>
    <row r="110" customFormat="false" ht="13.8" hidden="false" customHeight="false" outlineLevel="0" collapsed="false">
      <c r="A110" s="3" t="n">
        <v>105</v>
      </c>
      <c r="B110" s="249" t="n">
        <f aca="false">90+(A110-90)*$E$8</f>
        <v>96</v>
      </c>
      <c r="C110" s="250" t="n">
        <f aca="false">+$C$10</f>
        <v>4.25</v>
      </c>
      <c r="D110" s="250" t="n">
        <f aca="false">+$D$10</f>
        <v>5</v>
      </c>
      <c r="E110" s="259" t="n">
        <f aca="false">+$E$10</f>
        <v>5.75</v>
      </c>
      <c r="F110" s="251" t="n">
        <f aca="false">$B110*C110</f>
        <v>408</v>
      </c>
      <c r="G110" s="252" t="n">
        <f aca="false">$B110*D110</f>
        <v>480</v>
      </c>
      <c r="H110" s="253" t="n">
        <f aca="false">$B110*E110</f>
        <v>552</v>
      </c>
    </row>
    <row r="111" customFormat="false" ht="13.8" hidden="false" customHeight="false" outlineLevel="0" collapsed="false">
      <c r="A111" s="3" t="n">
        <v>106</v>
      </c>
      <c r="B111" s="249" t="n">
        <f aca="false">90+(A111-90)*$E$8</f>
        <v>96.4</v>
      </c>
      <c r="C111" s="250" t="n">
        <f aca="false">+$C$10</f>
        <v>4.25</v>
      </c>
      <c r="D111" s="250" t="n">
        <f aca="false">+$D$10</f>
        <v>5</v>
      </c>
      <c r="E111" s="259" t="n">
        <f aca="false">+$E$10</f>
        <v>5.75</v>
      </c>
      <c r="F111" s="251" t="n">
        <f aca="false">$B111*C111</f>
        <v>409.7</v>
      </c>
      <c r="G111" s="252" t="n">
        <f aca="false">$B111*D111</f>
        <v>482</v>
      </c>
      <c r="H111" s="253" t="n">
        <f aca="false">$B111*E111</f>
        <v>554.3</v>
      </c>
    </row>
    <row r="112" customFormat="false" ht="13.8" hidden="false" customHeight="false" outlineLevel="0" collapsed="false">
      <c r="A112" s="3" t="n">
        <v>107</v>
      </c>
      <c r="B112" s="249" t="n">
        <f aca="false">90+(A112-90)*$E$8</f>
        <v>96.8</v>
      </c>
      <c r="C112" s="250" t="n">
        <f aca="false">+$C$10</f>
        <v>4.25</v>
      </c>
      <c r="D112" s="250" t="n">
        <f aca="false">+$D$10</f>
        <v>5</v>
      </c>
      <c r="E112" s="259" t="n">
        <f aca="false">+$E$10</f>
        <v>5.75</v>
      </c>
      <c r="F112" s="251" t="n">
        <f aca="false">$B112*C112</f>
        <v>411.4</v>
      </c>
      <c r="G112" s="252" t="n">
        <f aca="false">$B112*D112</f>
        <v>484</v>
      </c>
      <c r="H112" s="253" t="n">
        <f aca="false">$B112*E112</f>
        <v>556.6</v>
      </c>
    </row>
    <row r="113" customFormat="false" ht="13.8" hidden="false" customHeight="false" outlineLevel="0" collapsed="false">
      <c r="A113" s="3" t="n">
        <v>108</v>
      </c>
      <c r="B113" s="249" t="n">
        <f aca="false">90+(A113-90)*$E$8</f>
        <v>97.2</v>
      </c>
      <c r="C113" s="250" t="n">
        <f aca="false">+$C$10</f>
        <v>4.25</v>
      </c>
      <c r="D113" s="250" t="n">
        <f aca="false">+$D$10</f>
        <v>5</v>
      </c>
      <c r="E113" s="259" t="n">
        <f aca="false">+$E$10</f>
        <v>5.75</v>
      </c>
      <c r="F113" s="251" t="n">
        <f aca="false">$B113*C113</f>
        <v>413.1</v>
      </c>
      <c r="G113" s="252" t="n">
        <f aca="false">$B113*D113</f>
        <v>486</v>
      </c>
      <c r="H113" s="253" t="n">
        <f aca="false">$B113*E113</f>
        <v>558.9</v>
      </c>
    </row>
    <row r="114" customFormat="false" ht="13.8" hidden="false" customHeight="false" outlineLevel="0" collapsed="false">
      <c r="A114" s="3" t="n">
        <v>109</v>
      </c>
      <c r="B114" s="249" t="n">
        <f aca="false">90+(A114-90)*$E$8</f>
        <v>97.6</v>
      </c>
      <c r="C114" s="250" t="n">
        <f aca="false">+$C$10</f>
        <v>4.25</v>
      </c>
      <c r="D114" s="250" t="n">
        <f aca="false">+$D$10</f>
        <v>5</v>
      </c>
      <c r="E114" s="259" t="n">
        <f aca="false">+$E$10</f>
        <v>5.75</v>
      </c>
      <c r="F114" s="251" t="n">
        <f aca="false">$B114*C114</f>
        <v>414.8</v>
      </c>
      <c r="G114" s="252" t="n">
        <f aca="false">$B114*D114</f>
        <v>488</v>
      </c>
      <c r="H114" s="253" t="n">
        <f aca="false">$B114*E114</f>
        <v>561.2</v>
      </c>
    </row>
    <row r="115" customFormat="false" ht="13.8" hidden="false" customHeight="false" outlineLevel="0" collapsed="false">
      <c r="A115" s="3" t="n">
        <v>110</v>
      </c>
      <c r="B115" s="249" t="n">
        <f aca="false">90+(A115-90)*$E$8</f>
        <v>98</v>
      </c>
      <c r="C115" s="250" t="n">
        <f aca="false">+$C$10</f>
        <v>4.25</v>
      </c>
      <c r="D115" s="250" t="n">
        <f aca="false">+$D$10</f>
        <v>5</v>
      </c>
      <c r="E115" s="259" t="n">
        <f aca="false">+$E$10</f>
        <v>5.75</v>
      </c>
      <c r="F115" s="251" t="n">
        <f aca="false">$B115*C115</f>
        <v>416.5</v>
      </c>
      <c r="G115" s="252" t="n">
        <f aca="false">$B115*D115</f>
        <v>490</v>
      </c>
      <c r="H115" s="253" t="n">
        <f aca="false">$B115*E115</f>
        <v>563.5</v>
      </c>
    </row>
    <row r="116" customFormat="false" ht="13.8" hidden="false" customHeight="false" outlineLevel="0" collapsed="false">
      <c r="A116" s="3" t="n">
        <v>111</v>
      </c>
      <c r="B116" s="249" t="n">
        <f aca="false">90+(A116-90)*$E$8</f>
        <v>98.4</v>
      </c>
      <c r="C116" s="250" t="n">
        <f aca="false">+$C$10</f>
        <v>4.25</v>
      </c>
      <c r="D116" s="250" t="n">
        <f aca="false">+$D$10</f>
        <v>5</v>
      </c>
      <c r="E116" s="259" t="n">
        <f aca="false">+$E$10</f>
        <v>5.75</v>
      </c>
      <c r="F116" s="251" t="n">
        <f aca="false">$B116*C116</f>
        <v>418.2</v>
      </c>
      <c r="G116" s="252" t="n">
        <f aca="false">$B116*D116</f>
        <v>492</v>
      </c>
      <c r="H116" s="253" t="n">
        <f aca="false">$B116*E116</f>
        <v>565.8</v>
      </c>
    </row>
    <row r="117" customFormat="false" ht="13.8" hidden="false" customHeight="false" outlineLevel="0" collapsed="false">
      <c r="A117" s="3" t="n">
        <v>112</v>
      </c>
      <c r="B117" s="249" t="n">
        <f aca="false">90+(A117-90)*$E$8</f>
        <v>98.8</v>
      </c>
      <c r="C117" s="250" t="n">
        <f aca="false">+$C$10</f>
        <v>4.25</v>
      </c>
      <c r="D117" s="250" t="n">
        <f aca="false">+$D$10</f>
        <v>5</v>
      </c>
      <c r="E117" s="259" t="n">
        <f aca="false">+$E$10</f>
        <v>5.75</v>
      </c>
      <c r="F117" s="251" t="n">
        <f aca="false">$B117*C117</f>
        <v>419.9</v>
      </c>
      <c r="G117" s="252" t="n">
        <f aca="false">$B117*D117</f>
        <v>494</v>
      </c>
      <c r="H117" s="253" t="n">
        <f aca="false">$B117*E117</f>
        <v>568.1</v>
      </c>
    </row>
    <row r="118" customFormat="false" ht="13.8" hidden="false" customHeight="false" outlineLevel="0" collapsed="false">
      <c r="A118" s="3" t="n">
        <v>113</v>
      </c>
      <c r="B118" s="249" t="n">
        <f aca="false">90+(A118-90)*$E$8</f>
        <v>99.2</v>
      </c>
      <c r="C118" s="250" t="n">
        <f aca="false">+$C$10</f>
        <v>4.25</v>
      </c>
      <c r="D118" s="250" t="n">
        <f aca="false">+$D$10</f>
        <v>5</v>
      </c>
      <c r="E118" s="259" t="n">
        <f aca="false">+$E$10</f>
        <v>5.75</v>
      </c>
      <c r="F118" s="251" t="n">
        <f aca="false">$B118*C118</f>
        <v>421.6</v>
      </c>
      <c r="G118" s="252" t="n">
        <f aca="false">$B118*D118</f>
        <v>496</v>
      </c>
      <c r="H118" s="253" t="n">
        <f aca="false">$B118*E118</f>
        <v>570.4</v>
      </c>
    </row>
    <row r="119" customFormat="false" ht="13.8" hidden="false" customHeight="false" outlineLevel="0" collapsed="false">
      <c r="A119" s="3" t="n">
        <v>114</v>
      </c>
      <c r="B119" s="249" t="n">
        <f aca="false">90+(A119-90)*$E$8</f>
        <v>99.6</v>
      </c>
      <c r="C119" s="250" t="n">
        <f aca="false">+$C$10</f>
        <v>4.25</v>
      </c>
      <c r="D119" s="250" t="n">
        <f aca="false">+$D$10</f>
        <v>5</v>
      </c>
      <c r="E119" s="259" t="n">
        <f aca="false">+$E$10</f>
        <v>5.75</v>
      </c>
      <c r="F119" s="251" t="n">
        <f aca="false">$B119*C119</f>
        <v>423.3</v>
      </c>
      <c r="G119" s="252" t="n">
        <f aca="false">$B119*D119</f>
        <v>498</v>
      </c>
      <c r="H119" s="253" t="n">
        <f aca="false">$B119*E119</f>
        <v>572.7</v>
      </c>
    </row>
    <row r="120" customFormat="false" ht="13.8" hidden="false" customHeight="false" outlineLevel="0" collapsed="false">
      <c r="A120" s="3" t="n">
        <v>115</v>
      </c>
      <c r="B120" s="249" t="n">
        <f aca="false">90+(A120-90)*$E$8</f>
        <v>100</v>
      </c>
      <c r="C120" s="250" t="n">
        <f aca="false">+$C$10</f>
        <v>4.25</v>
      </c>
      <c r="D120" s="250" t="n">
        <f aca="false">+$D$10</f>
        <v>5</v>
      </c>
      <c r="E120" s="259" t="n">
        <f aca="false">+$E$10</f>
        <v>5.75</v>
      </c>
      <c r="F120" s="251" t="n">
        <f aca="false">$B120*C120</f>
        <v>425</v>
      </c>
      <c r="G120" s="252" t="n">
        <f aca="false">$B120*D120</f>
        <v>500</v>
      </c>
      <c r="H120" s="253" t="n">
        <f aca="false">$B120*E120</f>
        <v>575</v>
      </c>
      <c r="I120" s="260"/>
      <c r="J120" s="260"/>
      <c r="K120" s="260"/>
    </row>
    <row r="121" customFormat="false" ht="13.8" hidden="false" customHeight="false" outlineLevel="0" collapsed="false">
      <c r="A121" s="3" t="n">
        <v>116</v>
      </c>
      <c r="B121" s="249" t="n">
        <f aca="false">90+(A121-90)*$E$8</f>
        <v>100.4</v>
      </c>
      <c r="C121" s="250" t="n">
        <f aca="false">+$C$10</f>
        <v>4.25</v>
      </c>
      <c r="D121" s="250" t="n">
        <f aca="false">+$D$10</f>
        <v>5</v>
      </c>
      <c r="E121" s="259" t="n">
        <f aca="false">+$E$10</f>
        <v>5.75</v>
      </c>
      <c r="F121" s="251" t="n">
        <f aca="false">$B121*C121</f>
        <v>426.7</v>
      </c>
      <c r="G121" s="252" t="n">
        <f aca="false">$B121*D121</f>
        <v>502</v>
      </c>
      <c r="H121" s="253" t="n">
        <f aca="false">$B121*E121</f>
        <v>577.3</v>
      </c>
      <c r="I121" s="260"/>
      <c r="J121" s="260"/>
      <c r="K121" s="260"/>
    </row>
    <row r="122" customFormat="false" ht="13.8" hidden="false" customHeight="false" outlineLevel="0" collapsed="false">
      <c r="A122" s="3" t="n">
        <v>117</v>
      </c>
      <c r="B122" s="249" t="n">
        <f aca="false">90+(A122-90)*$E$8</f>
        <v>100.8</v>
      </c>
      <c r="C122" s="250" t="n">
        <f aca="false">+$C$10</f>
        <v>4.25</v>
      </c>
      <c r="D122" s="250" t="n">
        <f aca="false">+$D$10</f>
        <v>5</v>
      </c>
      <c r="E122" s="259" t="n">
        <f aca="false">+$E$10</f>
        <v>5.75</v>
      </c>
      <c r="F122" s="251" t="n">
        <f aca="false">$B122*C122</f>
        <v>428.4</v>
      </c>
      <c r="G122" s="252" t="n">
        <f aca="false">$B122*D122</f>
        <v>504</v>
      </c>
      <c r="H122" s="253" t="n">
        <f aca="false">$B122*E122</f>
        <v>579.6</v>
      </c>
      <c r="I122" s="260"/>
      <c r="J122" s="260"/>
      <c r="K122" s="260"/>
    </row>
    <row r="123" customFormat="false" ht="13.8" hidden="false" customHeight="false" outlineLevel="0" collapsed="false">
      <c r="A123" s="3" t="n">
        <v>118</v>
      </c>
      <c r="B123" s="249" t="n">
        <f aca="false">90+(A123-90)*$E$8</f>
        <v>101.2</v>
      </c>
      <c r="C123" s="250" t="n">
        <f aca="false">+$C$10</f>
        <v>4.25</v>
      </c>
      <c r="D123" s="250" t="n">
        <f aca="false">+$D$10</f>
        <v>5</v>
      </c>
      <c r="E123" s="259" t="n">
        <f aca="false">+$E$10</f>
        <v>5.75</v>
      </c>
      <c r="F123" s="251" t="n">
        <f aca="false">$B123*C123</f>
        <v>430.1</v>
      </c>
      <c r="G123" s="252" t="n">
        <f aca="false">$B123*D123</f>
        <v>506</v>
      </c>
      <c r="H123" s="253" t="n">
        <f aca="false">$B123*E123</f>
        <v>581.9</v>
      </c>
    </row>
    <row r="124" customFormat="false" ht="13.8" hidden="false" customHeight="false" outlineLevel="0" collapsed="false">
      <c r="A124" s="3" t="n">
        <v>119</v>
      </c>
      <c r="B124" s="249" t="n">
        <f aca="false">90+(A124-90)*$E$8</f>
        <v>101.6</v>
      </c>
      <c r="C124" s="250" t="n">
        <f aca="false">+$C$10</f>
        <v>4.25</v>
      </c>
      <c r="D124" s="250" t="n">
        <f aca="false">+$D$10</f>
        <v>5</v>
      </c>
      <c r="E124" s="259" t="n">
        <f aca="false">+$E$10</f>
        <v>5.75</v>
      </c>
      <c r="F124" s="251" t="n">
        <f aca="false">$B124*C124</f>
        <v>431.8</v>
      </c>
      <c r="G124" s="252" t="n">
        <f aca="false">$B124*D124</f>
        <v>508</v>
      </c>
      <c r="H124" s="253" t="n">
        <f aca="false">$B124*E124</f>
        <v>584.2</v>
      </c>
    </row>
    <row r="125" customFormat="false" ht="13.8" hidden="false" customHeight="false" outlineLevel="0" collapsed="false">
      <c r="A125" s="3" t="n">
        <v>120</v>
      </c>
      <c r="B125" s="249" t="n">
        <f aca="false">90+(A125-90)*$E$8</f>
        <v>102</v>
      </c>
      <c r="C125" s="250" t="n">
        <f aca="false">+$C$10</f>
        <v>4.25</v>
      </c>
      <c r="D125" s="250" t="n">
        <f aca="false">+$D$10</f>
        <v>5</v>
      </c>
      <c r="E125" s="259" t="n">
        <f aca="false">+$E$10</f>
        <v>5.75</v>
      </c>
      <c r="F125" s="251" t="n">
        <f aca="false">$B125*C125</f>
        <v>433.5</v>
      </c>
      <c r="G125" s="252" t="n">
        <f aca="false">$B125*D125</f>
        <v>510</v>
      </c>
      <c r="H125" s="253" t="n">
        <f aca="false">$B125*E125</f>
        <v>586.5</v>
      </c>
    </row>
    <row r="126" customFormat="false" ht="13.8" hidden="false" customHeight="false" outlineLevel="0" collapsed="false">
      <c r="A126" s="3" t="n">
        <v>121</v>
      </c>
      <c r="B126" s="249" t="n">
        <f aca="false">90+(A126-90)*$E$8</f>
        <v>102.4</v>
      </c>
      <c r="C126" s="250" t="n">
        <f aca="false">+$C$10</f>
        <v>4.25</v>
      </c>
      <c r="D126" s="250" t="n">
        <f aca="false">+$D$10</f>
        <v>5</v>
      </c>
      <c r="E126" s="259" t="n">
        <f aca="false">+$E$10</f>
        <v>5.75</v>
      </c>
      <c r="F126" s="251" t="n">
        <f aca="false">$B126*C126</f>
        <v>435.2</v>
      </c>
      <c r="G126" s="252" t="n">
        <f aca="false">$B126*D126</f>
        <v>512</v>
      </c>
      <c r="H126" s="253" t="n">
        <f aca="false">$B126*E126</f>
        <v>588.8</v>
      </c>
    </row>
    <row r="127" customFormat="false" ht="13.8" hidden="false" customHeight="false" outlineLevel="0" collapsed="false">
      <c r="A127" s="3" t="n">
        <v>122</v>
      </c>
      <c r="B127" s="249" t="n">
        <f aca="false">90+(A127-90)*$E$8</f>
        <v>102.8</v>
      </c>
      <c r="C127" s="250" t="n">
        <f aca="false">+$C$10</f>
        <v>4.25</v>
      </c>
      <c r="D127" s="250" t="n">
        <f aca="false">+$D$10</f>
        <v>5</v>
      </c>
      <c r="E127" s="259" t="n">
        <f aca="false">+$E$10</f>
        <v>5.75</v>
      </c>
      <c r="F127" s="251" t="n">
        <f aca="false">$B127*C127</f>
        <v>436.9</v>
      </c>
      <c r="G127" s="252" t="n">
        <f aca="false">$B127*D127</f>
        <v>514</v>
      </c>
      <c r="H127" s="253" t="n">
        <f aca="false">$B127*E127</f>
        <v>591.1</v>
      </c>
    </row>
    <row r="128" customFormat="false" ht="13.8" hidden="false" customHeight="false" outlineLevel="0" collapsed="false">
      <c r="A128" s="3" t="n">
        <v>123</v>
      </c>
      <c r="B128" s="249" t="n">
        <f aca="false">90+(A128-90)*$E$8</f>
        <v>103.2</v>
      </c>
      <c r="C128" s="250" t="n">
        <f aca="false">+$C$10</f>
        <v>4.25</v>
      </c>
      <c r="D128" s="250" t="n">
        <f aca="false">+$D$10</f>
        <v>5</v>
      </c>
      <c r="E128" s="259" t="n">
        <f aca="false">+$E$10</f>
        <v>5.75</v>
      </c>
      <c r="F128" s="251" t="n">
        <f aca="false">$B128*C128</f>
        <v>438.6</v>
      </c>
      <c r="G128" s="252" t="n">
        <f aca="false">$B128*D128</f>
        <v>516</v>
      </c>
      <c r="H128" s="253" t="n">
        <f aca="false">$B128*E128</f>
        <v>593.4</v>
      </c>
    </row>
    <row r="129" customFormat="false" ht="13.8" hidden="false" customHeight="false" outlineLevel="0" collapsed="false">
      <c r="A129" s="3" t="n">
        <v>124</v>
      </c>
      <c r="B129" s="249" t="n">
        <f aca="false">90+(A129-90)*$E$8</f>
        <v>103.6</v>
      </c>
      <c r="C129" s="250" t="n">
        <f aca="false">+$C$10</f>
        <v>4.25</v>
      </c>
      <c r="D129" s="250" t="n">
        <f aca="false">+$D$10</f>
        <v>5</v>
      </c>
      <c r="E129" s="259" t="n">
        <f aca="false">+$E$10</f>
        <v>5.75</v>
      </c>
      <c r="F129" s="251" t="n">
        <f aca="false">$B129*C129</f>
        <v>440.3</v>
      </c>
      <c r="G129" s="252" t="n">
        <f aca="false">$B129*D129</f>
        <v>518</v>
      </c>
      <c r="H129" s="253" t="n">
        <f aca="false">$B129*E129</f>
        <v>595.7</v>
      </c>
    </row>
    <row r="130" customFormat="false" ht="13.8" hidden="false" customHeight="false" outlineLevel="0" collapsed="false">
      <c r="A130" s="3" t="n">
        <v>125</v>
      </c>
      <c r="B130" s="249" t="n">
        <f aca="false">90+(A130-90)*$E$8</f>
        <v>104</v>
      </c>
      <c r="C130" s="250" t="n">
        <f aca="false">+$C$10</f>
        <v>4.25</v>
      </c>
      <c r="D130" s="250" t="n">
        <f aca="false">+$D$10</f>
        <v>5</v>
      </c>
      <c r="E130" s="259" t="n">
        <f aca="false">+$E$10</f>
        <v>5.75</v>
      </c>
      <c r="F130" s="251" t="n">
        <f aca="false">$B130*C130</f>
        <v>442</v>
      </c>
      <c r="G130" s="252" t="n">
        <f aca="false">$B130*D130</f>
        <v>520</v>
      </c>
      <c r="H130" s="253" t="n">
        <f aca="false">$B130*E130</f>
        <v>598</v>
      </c>
    </row>
    <row r="131" customFormat="false" ht="13.8" hidden="false" customHeight="false" outlineLevel="0" collapsed="false">
      <c r="A131" s="3" t="n">
        <v>126</v>
      </c>
      <c r="B131" s="249" t="n">
        <f aca="false">90+(A131-90)*$E$8</f>
        <v>104.4</v>
      </c>
      <c r="C131" s="250" t="n">
        <f aca="false">+$C$10</f>
        <v>4.25</v>
      </c>
      <c r="D131" s="250" t="n">
        <f aca="false">+$D$10</f>
        <v>5</v>
      </c>
      <c r="E131" s="259" t="n">
        <f aca="false">+$E$10</f>
        <v>5.75</v>
      </c>
      <c r="F131" s="251" t="n">
        <f aca="false">$B131*C131</f>
        <v>443.7</v>
      </c>
      <c r="G131" s="252" t="n">
        <f aca="false">$B131*D131</f>
        <v>522</v>
      </c>
      <c r="H131" s="253" t="n">
        <f aca="false">$B131*E131</f>
        <v>600.3</v>
      </c>
    </row>
    <row r="132" customFormat="false" ht="13.8" hidden="false" customHeight="false" outlineLevel="0" collapsed="false">
      <c r="A132" s="3" t="n">
        <v>127</v>
      </c>
      <c r="B132" s="249" t="n">
        <f aca="false">90+(A132-90)*$E$8</f>
        <v>104.8</v>
      </c>
      <c r="C132" s="250" t="n">
        <f aca="false">+$C$10</f>
        <v>4.25</v>
      </c>
      <c r="D132" s="250" t="n">
        <f aca="false">+$D$10</f>
        <v>5</v>
      </c>
      <c r="E132" s="259" t="n">
        <f aca="false">+$E$10</f>
        <v>5.75</v>
      </c>
      <c r="F132" s="251" t="n">
        <f aca="false">$B132*C132</f>
        <v>445.4</v>
      </c>
      <c r="G132" s="252" t="n">
        <f aca="false">$B132*D132</f>
        <v>524</v>
      </c>
      <c r="H132" s="253" t="n">
        <f aca="false">$B132*E132</f>
        <v>602.6</v>
      </c>
    </row>
    <row r="133" customFormat="false" ht="13.8" hidden="false" customHeight="false" outlineLevel="0" collapsed="false">
      <c r="A133" s="3" t="n">
        <v>128</v>
      </c>
      <c r="B133" s="249" t="n">
        <f aca="false">90+(A133-90)*$E$8</f>
        <v>105.2</v>
      </c>
      <c r="C133" s="250" t="n">
        <f aca="false">+$C$10</f>
        <v>4.25</v>
      </c>
      <c r="D133" s="250" t="n">
        <f aca="false">+$D$10</f>
        <v>5</v>
      </c>
      <c r="E133" s="259" t="n">
        <f aca="false">+$E$10</f>
        <v>5.75</v>
      </c>
      <c r="F133" s="251" t="n">
        <f aca="false">$B133*C133</f>
        <v>447.1</v>
      </c>
      <c r="G133" s="252" t="n">
        <f aca="false">$B133*D133</f>
        <v>526</v>
      </c>
      <c r="H133" s="253" t="n">
        <f aca="false">$B133*E133</f>
        <v>604.9</v>
      </c>
    </row>
    <row r="134" customFormat="false" ht="13.8" hidden="false" customHeight="false" outlineLevel="0" collapsed="false">
      <c r="A134" s="3" t="n">
        <v>129</v>
      </c>
      <c r="B134" s="249" t="n">
        <f aca="false">90+(A134-90)*$E$8</f>
        <v>105.6</v>
      </c>
      <c r="C134" s="250" t="n">
        <f aca="false">+$C$10</f>
        <v>4.25</v>
      </c>
      <c r="D134" s="250" t="n">
        <f aca="false">+$D$10</f>
        <v>5</v>
      </c>
      <c r="E134" s="259" t="n">
        <f aca="false">+$E$10</f>
        <v>5.75</v>
      </c>
      <c r="F134" s="251" t="n">
        <f aca="false">$B134*C134</f>
        <v>448.8</v>
      </c>
      <c r="G134" s="252" t="n">
        <f aca="false">$B134*D134</f>
        <v>528</v>
      </c>
      <c r="H134" s="253" t="n">
        <f aca="false">$B134*E134</f>
        <v>607.2</v>
      </c>
    </row>
    <row r="135" customFormat="false" ht="17.35" hidden="false" customHeight="false" outlineLevel="0" collapsed="false">
      <c r="A135" s="254" t="n">
        <v>130</v>
      </c>
      <c r="B135" s="249" t="n">
        <f aca="false">90+(A135-90)*$E$8</f>
        <v>106</v>
      </c>
      <c r="C135" s="250" t="n">
        <f aca="false">+$C$10</f>
        <v>4.25</v>
      </c>
      <c r="D135" s="250" t="n">
        <f aca="false">+$D$10</f>
        <v>5</v>
      </c>
      <c r="E135" s="259" t="n">
        <f aca="false">+$E$10</f>
        <v>5.75</v>
      </c>
      <c r="F135" s="251" t="n">
        <f aca="false">$B135*C135</f>
        <v>450.5</v>
      </c>
      <c r="G135" s="252" t="n">
        <f aca="false">$B135*D135</f>
        <v>530</v>
      </c>
      <c r="H135" s="253" t="n">
        <f aca="false">$B135*E135</f>
        <v>609.5</v>
      </c>
    </row>
    <row r="136" customFormat="false" ht="17.35" hidden="false" customHeight="false" outlineLevel="0" collapsed="false">
      <c r="A136" s="254" t="n">
        <v>131</v>
      </c>
      <c r="B136" s="249" t="n">
        <f aca="false">90+(A136-90)*$E$8</f>
        <v>106.4</v>
      </c>
      <c r="C136" s="250" t="n">
        <f aca="false">+$C$10</f>
        <v>4.25</v>
      </c>
      <c r="D136" s="250" t="n">
        <f aca="false">+$D$10</f>
        <v>5</v>
      </c>
      <c r="E136" s="235" t="n">
        <f aca="false">+$E$10</f>
        <v>5.75</v>
      </c>
      <c r="F136" s="251" t="n">
        <f aca="false">$B136*C136</f>
        <v>452.2</v>
      </c>
      <c r="G136" s="252" t="n">
        <f aca="false">$B136*D136</f>
        <v>532</v>
      </c>
      <c r="H136" s="253" t="n">
        <f aca="false">$B136*E136</f>
        <v>611.8</v>
      </c>
    </row>
    <row r="137" customFormat="false" ht="13.8" hidden="false" customHeight="false" outlineLevel="0" collapsed="false">
      <c r="A137" s="3" t="n">
        <v>132</v>
      </c>
      <c r="B137" s="249" t="n">
        <f aca="false">90+(A137-90)*$E$8</f>
        <v>106.8</v>
      </c>
      <c r="C137" s="250" t="n">
        <f aca="false">+$C$10</f>
        <v>4.25</v>
      </c>
      <c r="D137" s="250" t="n">
        <f aca="false">+$D$10</f>
        <v>5</v>
      </c>
      <c r="E137" s="235" t="n">
        <f aca="false">+$E$10</f>
        <v>5.75</v>
      </c>
      <c r="F137" s="251" t="n">
        <f aca="false">$B137*C137</f>
        <v>453.9</v>
      </c>
      <c r="G137" s="252" t="n">
        <f aca="false">$B137*D137</f>
        <v>534</v>
      </c>
      <c r="H137" s="253" t="n">
        <f aca="false">$B137*E137</f>
        <v>614.1</v>
      </c>
    </row>
    <row r="138" customFormat="false" ht="13.8" hidden="false" customHeight="false" outlineLevel="0" collapsed="false">
      <c r="A138" s="3" t="n">
        <v>133</v>
      </c>
      <c r="B138" s="249" t="n">
        <f aca="false">90+(A138-90)*$E$8</f>
        <v>107.2</v>
      </c>
      <c r="C138" s="250" t="n">
        <f aca="false">+$C$10</f>
        <v>4.25</v>
      </c>
      <c r="D138" s="250" t="n">
        <f aca="false">+$D$10</f>
        <v>5</v>
      </c>
      <c r="E138" s="235" t="n">
        <f aca="false">+$E$10</f>
        <v>5.75</v>
      </c>
      <c r="F138" s="251" t="n">
        <f aca="false">$B138*C138</f>
        <v>455.6</v>
      </c>
      <c r="G138" s="252" t="n">
        <f aca="false">$B138*D138</f>
        <v>536</v>
      </c>
      <c r="H138" s="253" t="n">
        <f aca="false">$B138*E138</f>
        <v>616.4</v>
      </c>
    </row>
    <row r="139" customFormat="false" ht="13.8" hidden="false" customHeight="false" outlineLevel="0" collapsed="false">
      <c r="A139" s="3" t="n">
        <v>134</v>
      </c>
      <c r="B139" s="249" t="n">
        <f aca="false">90+(A139-90)*$E$8</f>
        <v>107.6</v>
      </c>
      <c r="C139" s="250" t="n">
        <f aca="false">+$C$10</f>
        <v>4.25</v>
      </c>
      <c r="D139" s="250" t="n">
        <f aca="false">+$D$10</f>
        <v>5</v>
      </c>
      <c r="E139" s="235" t="n">
        <f aca="false">+$E$10</f>
        <v>5.75</v>
      </c>
      <c r="F139" s="251" t="n">
        <f aca="false">$B139*C139</f>
        <v>457.3</v>
      </c>
      <c r="G139" s="252" t="n">
        <f aca="false">$B139*D139</f>
        <v>538</v>
      </c>
      <c r="H139" s="253" t="n">
        <f aca="false">$B139*E139</f>
        <v>618.7</v>
      </c>
    </row>
    <row r="140" customFormat="false" ht="13.8" hidden="false" customHeight="false" outlineLevel="0" collapsed="false">
      <c r="A140" s="3" t="n">
        <v>135</v>
      </c>
      <c r="B140" s="249" t="n">
        <f aca="false">90+(A140-90)*$E$8</f>
        <v>108</v>
      </c>
      <c r="C140" s="250" t="n">
        <f aca="false">+$C$10</f>
        <v>4.25</v>
      </c>
      <c r="D140" s="250" t="n">
        <f aca="false">+$D$10</f>
        <v>5</v>
      </c>
      <c r="E140" s="235" t="n">
        <f aca="false">+$E$10</f>
        <v>5.75</v>
      </c>
      <c r="F140" s="251" t="n">
        <f aca="false">$B140*C140</f>
        <v>459</v>
      </c>
      <c r="G140" s="252" t="n">
        <f aca="false">$B140*D140</f>
        <v>540</v>
      </c>
      <c r="H140" s="253" t="n">
        <f aca="false">$B140*E140</f>
        <v>621</v>
      </c>
    </row>
    <row r="141" customFormat="false" ht="13.8" hidden="false" customHeight="false" outlineLevel="0" collapsed="false">
      <c r="A141" s="3" t="n">
        <v>136</v>
      </c>
      <c r="B141" s="249" t="n">
        <f aca="false">90+(A141-90)*$E$8</f>
        <v>108.4</v>
      </c>
      <c r="C141" s="250" t="n">
        <f aca="false">+$C$10</f>
        <v>4.25</v>
      </c>
      <c r="D141" s="250" t="n">
        <f aca="false">+$D$10</f>
        <v>5</v>
      </c>
      <c r="E141" s="235" t="n">
        <f aca="false">+$E$10</f>
        <v>5.75</v>
      </c>
      <c r="F141" s="251" t="n">
        <f aca="false">$B141*C141</f>
        <v>460.7</v>
      </c>
      <c r="G141" s="252" t="n">
        <f aca="false">$B141*D141</f>
        <v>542</v>
      </c>
      <c r="H141" s="253" t="n">
        <f aca="false">$B141*E141</f>
        <v>623.3</v>
      </c>
    </row>
    <row r="142" customFormat="false" ht="13.8" hidden="false" customHeight="false" outlineLevel="0" collapsed="false">
      <c r="A142" s="3" t="n">
        <v>137</v>
      </c>
      <c r="B142" s="249" t="n">
        <f aca="false">90+(A142-90)*$E$8</f>
        <v>108.8</v>
      </c>
      <c r="C142" s="250" t="n">
        <f aca="false">+$C$10</f>
        <v>4.25</v>
      </c>
      <c r="D142" s="250" t="n">
        <f aca="false">+$D$10</f>
        <v>5</v>
      </c>
      <c r="E142" s="235" t="n">
        <f aca="false">+$E$10</f>
        <v>5.75</v>
      </c>
      <c r="F142" s="251" t="n">
        <f aca="false">$B142*C142</f>
        <v>462.4</v>
      </c>
      <c r="G142" s="252" t="n">
        <f aca="false">$B142*D142</f>
        <v>544</v>
      </c>
      <c r="H142" s="253" t="n">
        <f aca="false">$B142*E142</f>
        <v>625.6</v>
      </c>
    </row>
    <row r="143" customFormat="false" ht="13.8" hidden="false" customHeight="false" outlineLevel="0" collapsed="false">
      <c r="A143" s="3" t="n">
        <v>138</v>
      </c>
      <c r="B143" s="249" t="n">
        <f aca="false">90+(A143-90)*$E$8</f>
        <v>109.2</v>
      </c>
      <c r="C143" s="250" t="n">
        <f aca="false">+$C$10</f>
        <v>4.25</v>
      </c>
      <c r="D143" s="250" t="n">
        <f aca="false">+$D$10</f>
        <v>5</v>
      </c>
      <c r="E143" s="235" t="n">
        <f aca="false">+$E$10</f>
        <v>5.75</v>
      </c>
      <c r="F143" s="251" t="n">
        <f aca="false">$B143*C143</f>
        <v>464.1</v>
      </c>
      <c r="G143" s="252" t="n">
        <f aca="false">$B143*D143</f>
        <v>546</v>
      </c>
      <c r="H143" s="253" t="n">
        <f aca="false">$B143*E143</f>
        <v>627.9</v>
      </c>
    </row>
    <row r="144" customFormat="false" ht="13.8" hidden="false" customHeight="false" outlineLevel="0" collapsed="false">
      <c r="A144" s="3" t="n">
        <v>139</v>
      </c>
      <c r="B144" s="249" t="n">
        <f aca="false">90+(A144-90)*$E$8</f>
        <v>109.6</v>
      </c>
      <c r="C144" s="250" t="n">
        <f aca="false">+$C$10</f>
        <v>4.25</v>
      </c>
      <c r="D144" s="250" t="n">
        <f aca="false">+$D$10</f>
        <v>5</v>
      </c>
      <c r="E144" s="235" t="n">
        <f aca="false">+$E$10</f>
        <v>5.75</v>
      </c>
      <c r="F144" s="251" t="n">
        <f aca="false">$B144*C144</f>
        <v>465.8</v>
      </c>
      <c r="G144" s="252" t="n">
        <f aca="false">$B144*D144</f>
        <v>548</v>
      </c>
      <c r="H144" s="253" t="n">
        <f aca="false">$B144*E144</f>
        <v>630.2</v>
      </c>
    </row>
    <row r="145" customFormat="false" ht="13.8" hidden="false" customHeight="false" outlineLevel="0" collapsed="false">
      <c r="A145" s="3" t="n">
        <v>140</v>
      </c>
      <c r="B145" s="249" t="n">
        <f aca="false">90+(A145-90)*$E$8</f>
        <v>110</v>
      </c>
      <c r="C145" s="250" t="n">
        <f aca="false">+$C$10</f>
        <v>4.25</v>
      </c>
      <c r="D145" s="250" t="n">
        <f aca="false">+$D$10</f>
        <v>5</v>
      </c>
      <c r="E145" s="235" t="n">
        <f aca="false">+$E$10</f>
        <v>5.75</v>
      </c>
      <c r="F145" s="251" t="n">
        <f aca="false">$B145*C145</f>
        <v>467.5</v>
      </c>
      <c r="G145" s="252" t="n">
        <f aca="false">$B145*D145</f>
        <v>550</v>
      </c>
      <c r="H145" s="253" t="n">
        <f aca="false">$B145*E145</f>
        <v>632.5</v>
      </c>
    </row>
    <row r="146" customFormat="false" ht="13.8" hidden="false" customHeight="false" outlineLevel="0" collapsed="false">
      <c r="A146" s="3" t="n">
        <v>141</v>
      </c>
      <c r="B146" s="249" t="n">
        <f aca="false">90+(A146-90)*$E$8</f>
        <v>110.4</v>
      </c>
      <c r="C146" s="250" t="n">
        <f aca="false">+$C$10</f>
        <v>4.25</v>
      </c>
      <c r="D146" s="250" t="n">
        <f aca="false">+$D$10</f>
        <v>5</v>
      </c>
      <c r="E146" s="235" t="n">
        <f aca="false">+$E$10</f>
        <v>5.75</v>
      </c>
      <c r="F146" s="251" t="n">
        <f aca="false">$B146*C146</f>
        <v>469.2</v>
      </c>
      <c r="G146" s="252" t="n">
        <f aca="false">$B146*D146</f>
        <v>552</v>
      </c>
      <c r="H146" s="253" t="n">
        <f aca="false">$B146*E146</f>
        <v>634.8</v>
      </c>
    </row>
    <row r="147" customFormat="false" ht="13.8" hidden="false" customHeight="false" outlineLevel="0" collapsed="false">
      <c r="A147" s="3" t="n">
        <v>142</v>
      </c>
      <c r="B147" s="249" t="n">
        <f aca="false">90+(A147-90)*$E$8</f>
        <v>110.8</v>
      </c>
      <c r="C147" s="250" t="n">
        <f aca="false">+$C$10</f>
        <v>4.25</v>
      </c>
      <c r="D147" s="250" t="n">
        <f aca="false">+$D$10</f>
        <v>5</v>
      </c>
      <c r="E147" s="235" t="n">
        <f aca="false">+$E$10</f>
        <v>5.75</v>
      </c>
      <c r="F147" s="251" t="n">
        <f aca="false">$B147*C147</f>
        <v>470.9</v>
      </c>
      <c r="G147" s="252" t="n">
        <f aca="false">$B147*D147</f>
        <v>554</v>
      </c>
      <c r="H147" s="253" t="n">
        <f aca="false">$B147*E147</f>
        <v>637.1</v>
      </c>
    </row>
    <row r="148" customFormat="false" ht="13.8" hidden="false" customHeight="false" outlineLevel="0" collapsed="false">
      <c r="A148" s="3" t="n">
        <v>143</v>
      </c>
      <c r="B148" s="249" t="n">
        <f aca="false">90+(A148-90)*$E$8</f>
        <v>111.2</v>
      </c>
      <c r="C148" s="250" t="n">
        <f aca="false">+$C$10</f>
        <v>4.25</v>
      </c>
      <c r="D148" s="250" t="n">
        <f aca="false">+$D$10</f>
        <v>5</v>
      </c>
      <c r="E148" s="235" t="n">
        <f aca="false">+$E$10</f>
        <v>5.75</v>
      </c>
      <c r="F148" s="251" t="n">
        <f aca="false">$B148*C148</f>
        <v>472.6</v>
      </c>
      <c r="G148" s="252" t="n">
        <f aca="false">$B148*D148</f>
        <v>556</v>
      </c>
      <c r="H148" s="253" t="n">
        <f aca="false">$B148*E148</f>
        <v>639.4</v>
      </c>
    </row>
    <row r="149" customFormat="false" ht="13.8" hidden="false" customHeight="false" outlineLevel="0" collapsed="false">
      <c r="A149" s="3" t="n">
        <v>144</v>
      </c>
      <c r="B149" s="249" t="n">
        <f aca="false">90+(A149-90)*$E$8</f>
        <v>111.6</v>
      </c>
      <c r="C149" s="250" t="n">
        <f aca="false">+$C$10</f>
        <v>4.25</v>
      </c>
      <c r="D149" s="250" t="n">
        <f aca="false">+$D$10</f>
        <v>5</v>
      </c>
      <c r="E149" s="235" t="n">
        <f aca="false">+$E$10</f>
        <v>5.75</v>
      </c>
      <c r="F149" s="251" t="n">
        <f aca="false">$B149*C149</f>
        <v>474.3</v>
      </c>
      <c r="G149" s="252" t="n">
        <f aca="false">$B149*D149</f>
        <v>558</v>
      </c>
      <c r="H149" s="253" t="n">
        <f aca="false">$B149*E149</f>
        <v>641.7</v>
      </c>
    </row>
    <row r="150" customFormat="false" ht="13.8" hidden="false" customHeight="false" outlineLevel="0" collapsed="false">
      <c r="A150" s="3" t="n">
        <v>145</v>
      </c>
      <c r="B150" s="249" t="n">
        <f aca="false">90+(A150-90)*$E$8</f>
        <v>112</v>
      </c>
      <c r="C150" s="250" t="n">
        <f aca="false">+$C$10</f>
        <v>4.25</v>
      </c>
      <c r="D150" s="250" t="n">
        <f aca="false">+$D$10</f>
        <v>5</v>
      </c>
      <c r="E150" s="235" t="n">
        <f aca="false">+$E$10</f>
        <v>5.75</v>
      </c>
      <c r="F150" s="251" t="n">
        <f aca="false">$B150*C150</f>
        <v>476</v>
      </c>
      <c r="G150" s="252" t="n">
        <f aca="false">$B150*D150</f>
        <v>560</v>
      </c>
      <c r="H150" s="253" t="n">
        <f aca="false">$B150*E150</f>
        <v>644</v>
      </c>
    </row>
    <row r="151" customFormat="false" ht="13.8" hidden="false" customHeight="false" outlineLevel="0" collapsed="false">
      <c r="A151" s="3" t="n">
        <v>146</v>
      </c>
      <c r="B151" s="249" t="n">
        <f aca="false">90+(A151-90)*$E$8</f>
        <v>112.4</v>
      </c>
      <c r="C151" s="250" t="n">
        <f aca="false">+$C$10</f>
        <v>4.25</v>
      </c>
      <c r="D151" s="250" t="n">
        <f aca="false">+$D$10</f>
        <v>5</v>
      </c>
      <c r="E151" s="235" t="n">
        <f aca="false">+$E$10</f>
        <v>5.75</v>
      </c>
      <c r="F151" s="251" t="n">
        <f aca="false">$B151*C151</f>
        <v>477.7</v>
      </c>
      <c r="G151" s="252" t="n">
        <f aca="false">$B151*D151</f>
        <v>562</v>
      </c>
      <c r="H151" s="253" t="n">
        <f aca="false">$B151*E151</f>
        <v>646.3</v>
      </c>
    </row>
    <row r="152" customFormat="false" ht="13.8" hidden="false" customHeight="false" outlineLevel="0" collapsed="false">
      <c r="A152" s="3" t="n">
        <v>147</v>
      </c>
      <c r="B152" s="249" t="n">
        <f aca="false">90+(A152-90)*$E$8</f>
        <v>112.8</v>
      </c>
      <c r="C152" s="250" t="n">
        <f aca="false">+$C$10</f>
        <v>4.25</v>
      </c>
      <c r="D152" s="250" t="n">
        <f aca="false">+$D$10</f>
        <v>5</v>
      </c>
      <c r="E152" s="235" t="n">
        <f aca="false">+$E$10</f>
        <v>5.75</v>
      </c>
      <c r="F152" s="251" t="n">
        <f aca="false">$B152*C152</f>
        <v>479.4</v>
      </c>
      <c r="G152" s="252" t="n">
        <f aca="false">$B152*D152</f>
        <v>564</v>
      </c>
      <c r="H152" s="253" t="n">
        <f aca="false">$B152*E152</f>
        <v>648.6</v>
      </c>
    </row>
    <row r="153" customFormat="false" ht="13.8" hidden="false" customHeight="false" outlineLevel="0" collapsed="false">
      <c r="A153" s="3" t="n">
        <v>148</v>
      </c>
      <c r="B153" s="249" t="n">
        <f aca="false">90+(A153-90)*$E$8</f>
        <v>113.2</v>
      </c>
      <c r="C153" s="250" t="n">
        <f aca="false">+$C$10</f>
        <v>4.25</v>
      </c>
      <c r="D153" s="250" t="n">
        <f aca="false">+$D$10</f>
        <v>5</v>
      </c>
      <c r="E153" s="235" t="n">
        <f aca="false">+$E$10</f>
        <v>5.75</v>
      </c>
      <c r="F153" s="251" t="n">
        <f aca="false">$B153*C153</f>
        <v>481.1</v>
      </c>
      <c r="G153" s="252" t="n">
        <f aca="false">$B153*D153</f>
        <v>566</v>
      </c>
      <c r="H153" s="253" t="n">
        <f aca="false">$B153*E153</f>
        <v>650.9</v>
      </c>
    </row>
    <row r="154" customFormat="false" ht="13.8" hidden="false" customHeight="false" outlineLevel="0" collapsed="false">
      <c r="A154" s="3" t="n">
        <v>149</v>
      </c>
      <c r="B154" s="249" t="n">
        <f aca="false">90+(A154-90)*$E$8</f>
        <v>113.6</v>
      </c>
      <c r="C154" s="250" t="n">
        <f aca="false">+$C$10</f>
        <v>4.25</v>
      </c>
      <c r="D154" s="250" t="n">
        <f aca="false">+$D$10</f>
        <v>5</v>
      </c>
      <c r="E154" s="235" t="n">
        <f aca="false">+$E$10</f>
        <v>5.75</v>
      </c>
      <c r="F154" s="251" t="n">
        <f aca="false">$B154*C154</f>
        <v>482.8</v>
      </c>
      <c r="G154" s="252" t="n">
        <f aca="false">$B154*D154</f>
        <v>568</v>
      </c>
      <c r="H154" s="253" t="n">
        <f aca="false">$B154*E154</f>
        <v>653.2</v>
      </c>
    </row>
    <row r="155" customFormat="false" ht="13.8" hidden="false" customHeight="false" outlineLevel="0" collapsed="false">
      <c r="A155" s="3" t="n">
        <v>150</v>
      </c>
      <c r="B155" s="249" t="n">
        <f aca="false">90+(A155-90)*$E$8</f>
        <v>114</v>
      </c>
      <c r="C155" s="250" t="n">
        <f aca="false">+$C$10</f>
        <v>4.25</v>
      </c>
      <c r="D155" s="250" t="n">
        <f aca="false">+$D$10</f>
        <v>5</v>
      </c>
      <c r="E155" s="235" t="n">
        <f aca="false">+$E$10</f>
        <v>5.75</v>
      </c>
      <c r="F155" s="251" t="n">
        <f aca="false">$B155*C155</f>
        <v>484.5</v>
      </c>
      <c r="G155" s="252" t="n">
        <f aca="false">$B155*D155</f>
        <v>570</v>
      </c>
      <c r="H155" s="253" t="n">
        <f aca="false">$B155*E155</f>
        <v>655.5</v>
      </c>
    </row>
    <row r="156" customFormat="false" ht="13.8" hidden="false" customHeight="false" outlineLevel="0" collapsed="false">
      <c r="A156" s="3" t="n">
        <v>151</v>
      </c>
      <c r="B156" s="249" t="n">
        <f aca="false">90+(A156-90)*$E$8</f>
        <v>114.4</v>
      </c>
      <c r="C156" s="250" t="n">
        <f aca="false">+$C$10</f>
        <v>4.25</v>
      </c>
      <c r="D156" s="250" t="n">
        <f aca="false">+$D$10</f>
        <v>5</v>
      </c>
      <c r="E156" s="235" t="n">
        <f aca="false">+$E$10</f>
        <v>5.75</v>
      </c>
      <c r="F156" s="251" t="n">
        <f aca="false">$B156*C156</f>
        <v>486.2</v>
      </c>
      <c r="G156" s="252" t="n">
        <f aca="false">$B156*D156</f>
        <v>572</v>
      </c>
      <c r="H156" s="253" t="n">
        <f aca="false">$B156*E156</f>
        <v>657.8</v>
      </c>
    </row>
    <row r="157" customFormat="false" ht="13.8" hidden="false" customHeight="false" outlineLevel="0" collapsed="false">
      <c r="A157" s="3" t="n">
        <v>152</v>
      </c>
      <c r="B157" s="249" t="n">
        <f aca="false">90+(A157-90)*$E$8</f>
        <v>114.8</v>
      </c>
      <c r="C157" s="250" t="n">
        <f aca="false">+$C$10</f>
        <v>4.25</v>
      </c>
      <c r="D157" s="250" t="n">
        <f aca="false">+$D$10</f>
        <v>5</v>
      </c>
      <c r="E157" s="235" t="n">
        <f aca="false">+$E$10</f>
        <v>5.75</v>
      </c>
      <c r="F157" s="251" t="n">
        <f aca="false">$B157*C157</f>
        <v>487.9</v>
      </c>
      <c r="G157" s="252" t="n">
        <f aca="false">$B157*D157</f>
        <v>574</v>
      </c>
      <c r="H157" s="253" t="n">
        <f aca="false">$B157*E157</f>
        <v>660.1</v>
      </c>
    </row>
    <row r="158" customFormat="false" ht="13.8" hidden="false" customHeight="false" outlineLevel="0" collapsed="false">
      <c r="A158" s="3" t="n">
        <v>153</v>
      </c>
      <c r="B158" s="249" t="n">
        <f aca="false">90+(A158-90)*$E$8</f>
        <v>115.2</v>
      </c>
      <c r="C158" s="250" t="n">
        <f aca="false">+$C$10</f>
        <v>4.25</v>
      </c>
      <c r="D158" s="250" t="n">
        <f aca="false">+$D$10</f>
        <v>5</v>
      </c>
      <c r="E158" s="235" t="n">
        <f aca="false">+$E$10</f>
        <v>5.75</v>
      </c>
      <c r="F158" s="251" t="n">
        <f aca="false">$B158*C158</f>
        <v>489.6</v>
      </c>
      <c r="G158" s="252" t="n">
        <f aca="false">$B158*D158</f>
        <v>576</v>
      </c>
      <c r="H158" s="253" t="n">
        <f aca="false">$B158*E158</f>
        <v>662.4</v>
      </c>
    </row>
    <row r="159" customFormat="false" ht="13.8" hidden="false" customHeight="false" outlineLevel="0" collapsed="false">
      <c r="A159" s="3" t="n">
        <v>154</v>
      </c>
      <c r="B159" s="249" t="n">
        <f aca="false">90+(A159-90)*$E$8</f>
        <v>115.6</v>
      </c>
      <c r="C159" s="250" t="n">
        <f aca="false">+$C$10</f>
        <v>4.25</v>
      </c>
      <c r="D159" s="250" t="n">
        <f aca="false">+$D$10</f>
        <v>5</v>
      </c>
      <c r="E159" s="235" t="n">
        <f aca="false">+$E$10</f>
        <v>5.75</v>
      </c>
      <c r="F159" s="251" t="n">
        <f aca="false">$B159*C159</f>
        <v>491.3</v>
      </c>
      <c r="G159" s="252" t="n">
        <f aca="false">$B159*D159</f>
        <v>578</v>
      </c>
      <c r="H159" s="253" t="n">
        <f aca="false">$B159*E159</f>
        <v>664.7</v>
      </c>
    </row>
    <row r="160" customFormat="false" ht="13.8" hidden="false" customHeight="false" outlineLevel="0" collapsed="false">
      <c r="A160" s="3" t="n">
        <v>155</v>
      </c>
      <c r="B160" s="249" t="n">
        <f aca="false">90+(A160-90)*$E$8</f>
        <v>116</v>
      </c>
      <c r="C160" s="250" t="n">
        <f aca="false">+$C$10</f>
        <v>4.25</v>
      </c>
      <c r="D160" s="250" t="n">
        <f aca="false">+$D$10</f>
        <v>5</v>
      </c>
      <c r="E160" s="235" t="n">
        <f aca="false">+$E$10</f>
        <v>5.75</v>
      </c>
      <c r="F160" s="251" t="n">
        <f aca="false">$B160*C160</f>
        <v>493</v>
      </c>
      <c r="G160" s="252" t="n">
        <f aca="false">$B160*D160</f>
        <v>580</v>
      </c>
      <c r="H160" s="253" t="n">
        <f aca="false">$B160*E160</f>
        <v>667</v>
      </c>
    </row>
    <row r="161" customFormat="false" ht="13.8" hidden="false" customHeight="false" outlineLevel="0" collapsed="false">
      <c r="A161" s="3" t="n">
        <v>156</v>
      </c>
      <c r="B161" s="249" t="n">
        <f aca="false">90+(A161-90)*$E$8</f>
        <v>116.4</v>
      </c>
      <c r="C161" s="250" t="n">
        <f aca="false">+$C$10</f>
        <v>4.25</v>
      </c>
      <c r="D161" s="250" t="n">
        <f aca="false">+$D$10</f>
        <v>5</v>
      </c>
      <c r="E161" s="235" t="n">
        <f aca="false">+$E$10</f>
        <v>5.75</v>
      </c>
      <c r="F161" s="251" t="n">
        <f aca="false">$B161*C161</f>
        <v>494.7</v>
      </c>
      <c r="G161" s="252" t="n">
        <f aca="false">$B161*D161</f>
        <v>582</v>
      </c>
      <c r="H161" s="253" t="n">
        <f aca="false">$B161*E161</f>
        <v>669.3</v>
      </c>
    </row>
    <row r="162" customFormat="false" ht="13.8" hidden="false" customHeight="false" outlineLevel="0" collapsed="false">
      <c r="A162" s="3" t="n">
        <v>157</v>
      </c>
      <c r="B162" s="249" t="n">
        <f aca="false">90+(A162-90)*$E$8</f>
        <v>116.8</v>
      </c>
      <c r="C162" s="250" t="n">
        <f aca="false">+$C$10</f>
        <v>4.25</v>
      </c>
      <c r="D162" s="250" t="n">
        <f aca="false">+$D$10</f>
        <v>5</v>
      </c>
      <c r="E162" s="235" t="n">
        <f aca="false">+$E$10</f>
        <v>5.75</v>
      </c>
      <c r="F162" s="251" t="n">
        <f aca="false">$B162*C162</f>
        <v>496.4</v>
      </c>
      <c r="G162" s="252" t="n">
        <f aca="false">$B162*D162</f>
        <v>584</v>
      </c>
      <c r="H162" s="253" t="n">
        <f aca="false">$B162*E162</f>
        <v>671.6</v>
      </c>
    </row>
    <row r="163" customFormat="false" ht="13.8" hidden="false" customHeight="false" outlineLevel="0" collapsed="false">
      <c r="A163" s="3" t="n">
        <v>158</v>
      </c>
      <c r="B163" s="249" t="n">
        <f aca="false">90+(A163-90)*$E$8</f>
        <v>117.2</v>
      </c>
      <c r="C163" s="250" t="n">
        <f aca="false">+$C$10</f>
        <v>4.25</v>
      </c>
      <c r="D163" s="250" t="n">
        <f aca="false">+$D$10</f>
        <v>5</v>
      </c>
      <c r="E163" s="235" t="n">
        <f aca="false">+$E$10</f>
        <v>5.75</v>
      </c>
      <c r="F163" s="251" t="n">
        <f aca="false">$B163*C163</f>
        <v>498.1</v>
      </c>
      <c r="G163" s="252" t="n">
        <f aca="false">$B163*D163</f>
        <v>586</v>
      </c>
      <c r="H163" s="253" t="n">
        <f aca="false">$B163*E163</f>
        <v>673.9</v>
      </c>
    </row>
    <row r="164" customFormat="false" ht="13.8" hidden="false" customHeight="false" outlineLevel="0" collapsed="false">
      <c r="A164" s="3" t="n">
        <v>159</v>
      </c>
      <c r="B164" s="249" t="n">
        <f aca="false">90+(A164-90)*$E$8</f>
        <v>117.6</v>
      </c>
      <c r="C164" s="250" t="n">
        <f aca="false">+$C$10</f>
        <v>4.25</v>
      </c>
      <c r="D164" s="250" t="n">
        <f aca="false">+$D$10</f>
        <v>5</v>
      </c>
      <c r="E164" s="235" t="n">
        <f aca="false">+$E$10</f>
        <v>5.75</v>
      </c>
      <c r="F164" s="251" t="n">
        <f aca="false">$B164*C164</f>
        <v>499.8</v>
      </c>
      <c r="G164" s="252" t="n">
        <f aca="false">$B164*D164</f>
        <v>588</v>
      </c>
      <c r="H164" s="253" t="n">
        <f aca="false">$B164*E164</f>
        <v>676.2</v>
      </c>
    </row>
    <row r="165" customFormat="false" ht="13.8" hidden="false" customHeight="false" outlineLevel="0" collapsed="false">
      <c r="A165" s="3" t="n">
        <v>160</v>
      </c>
      <c r="B165" s="249" t="n">
        <f aca="false">90+(A165-90)*$E$8</f>
        <v>118</v>
      </c>
      <c r="C165" s="250" t="n">
        <f aca="false">+$C$10</f>
        <v>4.25</v>
      </c>
      <c r="D165" s="250" t="n">
        <f aca="false">+$D$10</f>
        <v>5</v>
      </c>
      <c r="E165" s="235" t="n">
        <f aca="false">+$E$10</f>
        <v>5.75</v>
      </c>
      <c r="F165" s="251" t="n">
        <f aca="false">$B165*C165</f>
        <v>501.5</v>
      </c>
      <c r="G165" s="252" t="n">
        <f aca="false">$B165*D165</f>
        <v>590</v>
      </c>
      <c r="H165" s="253" t="n">
        <f aca="false">$B165*E165</f>
        <v>678.5</v>
      </c>
    </row>
    <row r="166" customFormat="false" ht="13.8" hidden="false" customHeight="false" outlineLevel="0" collapsed="false">
      <c r="A166" s="3" t="n">
        <v>161</v>
      </c>
      <c r="B166" s="249" t="n">
        <f aca="false">90+(A166-90)*$E$8</f>
        <v>118.4</v>
      </c>
      <c r="C166" s="250" t="n">
        <f aca="false">+$C$10</f>
        <v>4.25</v>
      </c>
      <c r="D166" s="250" t="n">
        <f aca="false">+$D$10</f>
        <v>5</v>
      </c>
      <c r="E166" s="235" t="n">
        <f aca="false">+$E$10</f>
        <v>5.75</v>
      </c>
      <c r="F166" s="251" t="n">
        <f aca="false">$B166*C166</f>
        <v>503.2</v>
      </c>
      <c r="G166" s="252" t="n">
        <f aca="false">$B166*D166</f>
        <v>592</v>
      </c>
      <c r="H166" s="253" t="n">
        <f aca="false">$B166*E166</f>
        <v>680.8</v>
      </c>
    </row>
    <row r="167" customFormat="false" ht="13.8" hidden="false" customHeight="false" outlineLevel="0" collapsed="false">
      <c r="A167" s="3" t="n">
        <v>162</v>
      </c>
      <c r="B167" s="249" t="n">
        <f aca="false">90+(A167-90)*$E$8</f>
        <v>118.8</v>
      </c>
      <c r="C167" s="250" t="n">
        <f aca="false">+$C$10</f>
        <v>4.25</v>
      </c>
      <c r="D167" s="250" t="n">
        <f aca="false">+$D$10</f>
        <v>5</v>
      </c>
      <c r="E167" s="235" t="n">
        <f aca="false">+$E$10</f>
        <v>5.75</v>
      </c>
      <c r="F167" s="251" t="n">
        <f aca="false">$B167*C167</f>
        <v>504.9</v>
      </c>
      <c r="G167" s="252" t="n">
        <f aca="false">$B167*D167</f>
        <v>594</v>
      </c>
      <c r="H167" s="253" t="n">
        <f aca="false">$B167*E167</f>
        <v>683.1</v>
      </c>
    </row>
    <row r="168" customFormat="false" ht="13.8" hidden="false" customHeight="false" outlineLevel="0" collapsed="false">
      <c r="A168" s="3" t="n">
        <v>163</v>
      </c>
      <c r="B168" s="249" t="n">
        <f aca="false">90+(A168-90)*$E$8</f>
        <v>119.2</v>
      </c>
      <c r="C168" s="250" t="n">
        <f aca="false">+$C$10</f>
        <v>4.25</v>
      </c>
      <c r="D168" s="250" t="n">
        <f aca="false">+$D$10</f>
        <v>5</v>
      </c>
      <c r="E168" s="235" t="n">
        <f aca="false">+$E$10</f>
        <v>5.75</v>
      </c>
      <c r="F168" s="251" t="n">
        <f aca="false">$B168*C168</f>
        <v>506.6</v>
      </c>
      <c r="G168" s="252" t="n">
        <f aca="false">$B168*D168</f>
        <v>596</v>
      </c>
      <c r="H168" s="253" t="n">
        <f aca="false">$B168*E168</f>
        <v>685.4</v>
      </c>
    </row>
    <row r="169" customFormat="false" ht="13.8" hidden="false" customHeight="false" outlineLevel="0" collapsed="false">
      <c r="A169" s="3" t="n">
        <v>164</v>
      </c>
      <c r="B169" s="249" t="n">
        <f aca="false">90+(A169-90)*$E$8</f>
        <v>119.6</v>
      </c>
      <c r="C169" s="250" t="n">
        <f aca="false">+$C$10</f>
        <v>4.25</v>
      </c>
      <c r="D169" s="250" t="n">
        <f aca="false">+$D$10</f>
        <v>5</v>
      </c>
      <c r="E169" s="235" t="n">
        <f aca="false">+$E$10</f>
        <v>5.75</v>
      </c>
      <c r="F169" s="251" t="n">
        <f aca="false">$B169*C169</f>
        <v>508.3</v>
      </c>
      <c r="G169" s="252" t="n">
        <f aca="false">$B169*D169</f>
        <v>598</v>
      </c>
      <c r="H169" s="253" t="n">
        <f aca="false">$B169*E169</f>
        <v>687.7</v>
      </c>
    </row>
    <row r="170" customFormat="false" ht="13.8" hidden="false" customHeight="false" outlineLevel="0" collapsed="false">
      <c r="A170" s="3" t="n">
        <v>165</v>
      </c>
      <c r="B170" s="249" t="n">
        <f aca="false">90+(A170-90)*$E$8</f>
        <v>120</v>
      </c>
      <c r="C170" s="250" t="n">
        <f aca="false">+$C$10</f>
        <v>4.25</v>
      </c>
      <c r="D170" s="250" t="n">
        <f aca="false">+$D$10</f>
        <v>5</v>
      </c>
      <c r="E170" s="235" t="n">
        <f aca="false">+$E$10</f>
        <v>5.75</v>
      </c>
      <c r="F170" s="251" t="n">
        <f aca="false">$B170*C170</f>
        <v>510</v>
      </c>
      <c r="G170" s="252" t="n">
        <f aca="false">$B170*D170</f>
        <v>600</v>
      </c>
      <c r="H170" s="253" t="n">
        <f aca="false">$B170*E170</f>
        <v>690</v>
      </c>
    </row>
    <row r="171" customFormat="false" ht="13.8" hidden="false" customHeight="false" outlineLevel="0" collapsed="false">
      <c r="A171" s="3" t="n">
        <v>166</v>
      </c>
      <c r="B171" s="249" t="n">
        <f aca="false">90+(A171-90)*$E$8</f>
        <v>120.4</v>
      </c>
      <c r="C171" s="250" t="n">
        <f aca="false">+$C$10</f>
        <v>4.25</v>
      </c>
      <c r="D171" s="250" t="n">
        <f aca="false">+$D$10</f>
        <v>5</v>
      </c>
      <c r="E171" s="235" t="n">
        <f aca="false">+$E$10</f>
        <v>5.75</v>
      </c>
      <c r="F171" s="251" t="n">
        <f aca="false">$B171*C171</f>
        <v>511.7</v>
      </c>
      <c r="G171" s="252" t="n">
        <f aca="false">$B171*D171</f>
        <v>602</v>
      </c>
      <c r="H171" s="253" t="n">
        <f aca="false">$B171*E171</f>
        <v>692.3</v>
      </c>
    </row>
    <row r="172" customFormat="false" ht="13.8" hidden="false" customHeight="false" outlineLevel="0" collapsed="false">
      <c r="A172" s="3" t="n">
        <v>167</v>
      </c>
      <c r="B172" s="249" t="n">
        <f aca="false">90+(A172-90)*$E$8</f>
        <v>120.8</v>
      </c>
      <c r="C172" s="250" t="n">
        <f aca="false">+$C$10</f>
        <v>4.25</v>
      </c>
      <c r="D172" s="250" t="n">
        <f aca="false">+$D$10</f>
        <v>5</v>
      </c>
      <c r="E172" s="235" t="n">
        <f aca="false">+$E$10</f>
        <v>5.75</v>
      </c>
      <c r="F172" s="251" t="n">
        <f aca="false">$B172*C172</f>
        <v>513.4</v>
      </c>
      <c r="G172" s="252" t="n">
        <f aca="false">$B172*D172</f>
        <v>604</v>
      </c>
      <c r="H172" s="253" t="n">
        <f aca="false">$B172*E172</f>
        <v>694.6</v>
      </c>
    </row>
    <row r="173" customFormat="false" ht="13.8" hidden="false" customHeight="false" outlineLevel="0" collapsed="false">
      <c r="A173" s="3" t="n">
        <v>168</v>
      </c>
      <c r="B173" s="249" t="n">
        <f aca="false">90+(A173-90)*$E$8</f>
        <v>121.2</v>
      </c>
      <c r="C173" s="250" t="n">
        <f aca="false">+$C$10</f>
        <v>4.25</v>
      </c>
      <c r="D173" s="250" t="n">
        <f aca="false">+$D$10</f>
        <v>5</v>
      </c>
      <c r="E173" s="235" t="n">
        <f aca="false">+$E$10</f>
        <v>5.75</v>
      </c>
      <c r="F173" s="251" t="n">
        <f aca="false">$B173*C173</f>
        <v>515.1</v>
      </c>
      <c r="G173" s="252" t="n">
        <f aca="false">$B173*D173</f>
        <v>606</v>
      </c>
      <c r="H173" s="253" t="n">
        <f aca="false">$B173*E173</f>
        <v>696.9</v>
      </c>
    </row>
    <row r="174" customFormat="false" ht="13.8" hidden="false" customHeight="false" outlineLevel="0" collapsed="false">
      <c r="A174" s="3" t="n">
        <v>169</v>
      </c>
      <c r="B174" s="249" t="n">
        <f aca="false">90+(A174-90)*$E$8</f>
        <v>121.6</v>
      </c>
      <c r="C174" s="250" t="n">
        <f aca="false">+$C$10</f>
        <v>4.25</v>
      </c>
      <c r="D174" s="250" t="n">
        <f aca="false">+$D$10</f>
        <v>5</v>
      </c>
      <c r="E174" s="235" t="n">
        <f aca="false">+$E$10</f>
        <v>5.75</v>
      </c>
      <c r="F174" s="251" t="n">
        <f aca="false">$B174*C174</f>
        <v>516.8</v>
      </c>
      <c r="G174" s="252" t="n">
        <f aca="false">$B174*D174</f>
        <v>608</v>
      </c>
      <c r="H174" s="253" t="n">
        <f aca="false">$B174*E174</f>
        <v>699.2</v>
      </c>
    </row>
    <row r="175" customFormat="false" ht="13.8" hidden="false" customHeight="false" outlineLevel="0" collapsed="false">
      <c r="A175" s="3" t="n">
        <v>170</v>
      </c>
      <c r="B175" s="249" t="n">
        <f aca="false">90+(A175-90)*$E$8</f>
        <v>122</v>
      </c>
      <c r="C175" s="250" t="n">
        <f aca="false">+$C$10</f>
        <v>4.25</v>
      </c>
      <c r="D175" s="250" t="n">
        <f aca="false">+$D$10</f>
        <v>5</v>
      </c>
      <c r="E175" s="235" t="n">
        <f aca="false">+$E$10</f>
        <v>5.75</v>
      </c>
      <c r="F175" s="251" t="n">
        <f aca="false">$B175*C175</f>
        <v>518.5</v>
      </c>
      <c r="G175" s="252" t="n">
        <f aca="false">$B175*D175</f>
        <v>610</v>
      </c>
      <c r="H175" s="253" t="n">
        <f aca="false">$B175*E175</f>
        <v>701.5</v>
      </c>
    </row>
    <row r="176" customFormat="false" ht="13.8" hidden="false" customHeight="false" outlineLevel="0" collapsed="false">
      <c r="A176" s="3" t="n">
        <v>171</v>
      </c>
      <c r="B176" s="249" t="n">
        <f aca="false">90+(A176-90)*$E$8</f>
        <v>122.4</v>
      </c>
      <c r="C176" s="250" t="n">
        <f aca="false">+$C$10</f>
        <v>4.25</v>
      </c>
      <c r="D176" s="250" t="n">
        <f aca="false">+$D$10</f>
        <v>5</v>
      </c>
      <c r="E176" s="235" t="n">
        <f aca="false">+$E$10</f>
        <v>5.75</v>
      </c>
      <c r="F176" s="251" t="n">
        <f aca="false">$B176*C176</f>
        <v>520.2</v>
      </c>
      <c r="G176" s="252" t="n">
        <f aca="false">$B176*D176</f>
        <v>612</v>
      </c>
      <c r="H176" s="253" t="n">
        <f aca="false">$B176*E176</f>
        <v>703.8</v>
      </c>
    </row>
    <row r="177" customFormat="false" ht="13.8" hidden="false" customHeight="false" outlineLevel="0" collapsed="false">
      <c r="A177" s="3" t="n">
        <v>172</v>
      </c>
      <c r="B177" s="249" t="n">
        <f aca="false">90+(A177-90)*$E$8</f>
        <v>122.8</v>
      </c>
      <c r="C177" s="250" t="n">
        <f aca="false">+$C$10</f>
        <v>4.25</v>
      </c>
      <c r="D177" s="250" t="n">
        <f aca="false">+$D$10</f>
        <v>5</v>
      </c>
      <c r="E177" s="235" t="n">
        <f aca="false">+$E$10</f>
        <v>5.75</v>
      </c>
      <c r="F177" s="251" t="n">
        <f aca="false">$B177*C177</f>
        <v>521.9</v>
      </c>
      <c r="G177" s="252" t="n">
        <f aca="false">$B177*D177</f>
        <v>614</v>
      </c>
      <c r="H177" s="253" t="n">
        <f aca="false">$B177*E177</f>
        <v>706.1</v>
      </c>
    </row>
    <row r="178" customFormat="false" ht="13.8" hidden="false" customHeight="false" outlineLevel="0" collapsed="false">
      <c r="A178" s="3" t="n">
        <v>173</v>
      </c>
      <c r="B178" s="249" t="n">
        <f aca="false">90+(A178-90)*$E$8</f>
        <v>123.2</v>
      </c>
      <c r="C178" s="250" t="n">
        <f aca="false">+$C$10</f>
        <v>4.25</v>
      </c>
      <c r="D178" s="250" t="n">
        <f aca="false">+$D$10</f>
        <v>5</v>
      </c>
      <c r="E178" s="235" t="n">
        <f aca="false">+$E$10</f>
        <v>5.75</v>
      </c>
      <c r="F178" s="251" t="n">
        <f aca="false">$B178*C178</f>
        <v>523.6</v>
      </c>
      <c r="G178" s="252" t="n">
        <f aca="false">$B178*D178</f>
        <v>616</v>
      </c>
      <c r="H178" s="253" t="n">
        <f aca="false">$B178*E178</f>
        <v>708.4</v>
      </c>
    </row>
    <row r="179" customFormat="false" ht="13.8" hidden="false" customHeight="false" outlineLevel="0" collapsed="false">
      <c r="A179" s="3" t="n">
        <v>174</v>
      </c>
      <c r="B179" s="249" t="n">
        <f aca="false">90+(A179-90)*$E$8</f>
        <v>123.6</v>
      </c>
      <c r="C179" s="250" t="n">
        <f aca="false">+$C$10</f>
        <v>4.25</v>
      </c>
      <c r="D179" s="250" t="n">
        <f aca="false">+$D$10</f>
        <v>5</v>
      </c>
      <c r="E179" s="235" t="n">
        <f aca="false">+$E$10</f>
        <v>5.75</v>
      </c>
      <c r="F179" s="251" t="n">
        <f aca="false">$B179*C179</f>
        <v>525.3</v>
      </c>
      <c r="G179" s="252" t="n">
        <f aca="false">$B179*D179</f>
        <v>618</v>
      </c>
      <c r="H179" s="253" t="n">
        <f aca="false">$B179*E179</f>
        <v>710.7</v>
      </c>
    </row>
    <row r="180" customFormat="false" ht="13.8" hidden="false" customHeight="false" outlineLevel="0" collapsed="false">
      <c r="A180" s="3" t="n">
        <v>175</v>
      </c>
      <c r="B180" s="249" t="n">
        <f aca="false">90+(A180-90)*$E$8</f>
        <v>124</v>
      </c>
      <c r="C180" s="250" t="n">
        <f aca="false">+$C$10</f>
        <v>4.25</v>
      </c>
      <c r="D180" s="250" t="n">
        <f aca="false">+$D$10</f>
        <v>5</v>
      </c>
      <c r="E180" s="235" t="n">
        <f aca="false">+$E$10</f>
        <v>5.75</v>
      </c>
      <c r="F180" s="251" t="n">
        <f aca="false">$B180*C180</f>
        <v>527</v>
      </c>
      <c r="G180" s="252" t="n">
        <f aca="false">$B180*D180</f>
        <v>620</v>
      </c>
      <c r="H180" s="253" t="n">
        <f aca="false">$B180*E180</f>
        <v>713</v>
      </c>
    </row>
    <row r="181" customFormat="false" ht="13.8" hidden="false" customHeight="false" outlineLevel="0" collapsed="false">
      <c r="A181" s="3" t="n">
        <v>176</v>
      </c>
      <c r="B181" s="249" t="n">
        <f aca="false">90+(A181-90)*$E$8</f>
        <v>124.4</v>
      </c>
      <c r="C181" s="250" t="n">
        <f aca="false">+$C$10</f>
        <v>4.25</v>
      </c>
      <c r="D181" s="250" t="n">
        <f aca="false">+$D$10</f>
        <v>5</v>
      </c>
      <c r="E181" s="235" t="n">
        <f aca="false">+$E$10</f>
        <v>5.75</v>
      </c>
      <c r="F181" s="251" t="n">
        <f aca="false">$B181*C181</f>
        <v>528.7</v>
      </c>
      <c r="G181" s="252" t="n">
        <f aca="false">$B181*D181</f>
        <v>622</v>
      </c>
      <c r="H181" s="253" t="n">
        <f aca="false">$B181*E181</f>
        <v>715.3</v>
      </c>
    </row>
    <row r="182" customFormat="false" ht="13.8" hidden="false" customHeight="false" outlineLevel="0" collapsed="false">
      <c r="A182" s="3" t="n">
        <v>177</v>
      </c>
      <c r="B182" s="249" t="n">
        <f aca="false">90+(A182-90)*$E$8</f>
        <v>124.8</v>
      </c>
      <c r="C182" s="250" t="n">
        <f aca="false">+$C$10</f>
        <v>4.25</v>
      </c>
      <c r="D182" s="250" t="n">
        <f aca="false">+$D$10</f>
        <v>5</v>
      </c>
      <c r="E182" s="235" t="n">
        <f aca="false">+$E$10</f>
        <v>5.75</v>
      </c>
      <c r="F182" s="251" t="n">
        <f aca="false">$B182*C182</f>
        <v>530.4</v>
      </c>
      <c r="G182" s="252" t="n">
        <f aca="false">$B182*D182</f>
        <v>624</v>
      </c>
      <c r="H182" s="253" t="n">
        <f aca="false">$B182*E182</f>
        <v>717.6</v>
      </c>
    </row>
    <row r="183" customFormat="false" ht="13.8" hidden="false" customHeight="false" outlineLevel="0" collapsed="false">
      <c r="A183" s="3" t="n">
        <v>178</v>
      </c>
      <c r="B183" s="249" t="n">
        <f aca="false">90+(A183-90)*$E$8</f>
        <v>125.2</v>
      </c>
      <c r="C183" s="250" t="n">
        <f aca="false">+$C$10</f>
        <v>4.25</v>
      </c>
      <c r="D183" s="250" t="n">
        <f aca="false">+$D$10</f>
        <v>5</v>
      </c>
      <c r="E183" s="235" t="n">
        <f aca="false">+$E$10</f>
        <v>5.75</v>
      </c>
      <c r="F183" s="251" t="n">
        <f aca="false">$B183*C183</f>
        <v>532.1</v>
      </c>
      <c r="G183" s="252" t="n">
        <f aca="false">$B183*D183</f>
        <v>626</v>
      </c>
      <c r="H183" s="253" t="n">
        <f aca="false">$B183*E183</f>
        <v>719.9</v>
      </c>
    </row>
    <row r="184" customFormat="false" ht="13.8" hidden="false" customHeight="false" outlineLevel="0" collapsed="false">
      <c r="A184" s="3" t="n">
        <v>179</v>
      </c>
      <c r="B184" s="249" t="n">
        <f aca="false">90+(A184-90)*$E$8</f>
        <v>125.6</v>
      </c>
      <c r="C184" s="250" t="n">
        <f aca="false">+$C$10</f>
        <v>4.25</v>
      </c>
      <c r="D184" s="250" t="n">
        <f aca="false">+$D$10</f>
        <v>5</v>
      </c>
      <c r="E184" s="235" t="n">
        <f aca="false">+$E$10</f>
        <v>5.75</v>
      </c>
      <c r="F184" s="251" t="n">
        <f aca="false">$B184*C184</f>
        <v>533.8</v>
      </c>
      <c r="G184" s="252" t="n">
        <f aca="false">$B184*D184</f>
        <v>628</v>
      </c>
      <c r="H184" s="253" t="n">
        <f aca="false">$B184*E184</f>
        <v>722.2</v>
      </c>
    </row>
    <row r="185" customFormat="false" ht="13.8" hidden="false" customHeight="false" outlineLevel="0" collapsed="false">
      <c r="A185" s="3" t="n">
        <v>180</v>
      </c>
      <c r="B185" s="249" t="n">
        <f aca="false">90+(A185-90)*$E$8</f>
        <v>126</v>
      </c>
      <c r="C185" s="250" t="n">
        <f aca="false">+$C$10</f>
        <v>4.25</v>
      </c>
      <c r="D185" s="250" t="n">
        <f aca="false">+$D$10</f>
        <v>5</v>
      </c>
      <c r="E185" s="235" t="n">
        <f aca="false">+$E$10</f>
        <v>5.75</v>
      </c>
      <c r="F185" s="251" t="n">
        <f aca="false">$B185*C185</f>
        <v>535.5</v>
      </c>
      <c r="G185" s="252" t="n">
        <f aca="false">$B185*D185</f>
        <v>630</v>
      </c>
      <c r="H185" s="253" t="n">
        <f aca="false">$B185*E185</f>
        <v>724.5</v>
      </c>
    </row>
    <row r="186" customFormat="false" ht="13.8" hidden="false" customHeight="false" outlineLevel="0" collapsed="false">
      <c r="A186" s="3" t="n">
        <v>181</v>
      </c>
      <c r="B186" s="249" t="n">
        <f aca="false">90+(A186-90)*$E$8</f>
        <v>126.4</v>
      </c>
      <c r="C186" s="250" t="n">
        <f aca="false">+$C$10</f>
        <v>4.25</v>
      </c>
      <c r="D186" s="250" t="n">
        <f aca="false">+$D$10</f>
        <v>5</v>
      </c>
      <c r="E186" s="235" t="n">
        <f aca="false">+$E$10</f>
        <v>5.75</v>
      </c>
      <c r="F186" s="251" t="n">
        <f aca="false">$B186*C186</f>
        <v>537.2</v>
      </c>
      <c r="G186" s="252" t="n">
        <f aca="false">$B186*D186</f>
        <v>632</v>
      </c>
      <c r="H186" s="253" t="n">
        <f aca="false">$B186*E186</f>
        <v>726.8</v>
      </c>
    </row>
    <row r="187" customFormat="false" ht="13.8" hidden="false" customHeight="false" outlineLevel="0" collapsed="false">
      <c r="A187" s="3" t="n">
        <v>182</v>
      </c>
      <c r="B187" s="249" t="n">
        <f aca="false">90+(A187-90)*$E$8</f>
        <v>126.8</v>
      </c>
      <c r="C187" s="250" t="n">
        <f aca="false">+$C$10</f>
        <v>4.25</v>
      </c>
      <c r="D187" s="250" t="n">
        <f aca="false">+$D$10</f>
        <v>5</v>
      </c>
      <c r="E187" s="235" t="n">
        <f aca="false">+$E$10</f>
        <v>5.75</v>
      </c>
      <c r="F187" s="251" t="n">
        <f aca="false">$B187*C187</f>
        <v>538.9</v>
      </c>
      <c r="G187" s="252" t="n">
        <f aca="false">$B187*D187</f>
        <v>634</v>
      </c>
      <c r="H187" s="253" t="n">
        <f aca="false">$B187*E187</f>
        <v>729.1</v>
      </c>
    </row>
    <row r="188" customFormat="false" ht="13.8" hidden="false" customHeight="false" outlineLevel="0" collapsed="false">
      <c r="A188" s="3" t="n">
        <v>183</v>
      </c>
      <c r="B188" s="249" t="n">
        <f aca="false">90+(A188-90)*$E$8</f>
        <v>127.2</v>
      </c>
      <c r="C188" s="250" t="n">
        <f aca="false">+$C$10</f>
        <v>4.25</v>
      </c>
      <c r="D188" s="250" t="n">
        <f aca="false">+$D$10</f>
        <v>5</v>
      </c>
      <c r="E188" s="235" t="n">
        <f aca="false">+$E$10</f>
        <v>5.75</v>
      </c>
      <c r="F188" s="251" t="n">
        <f aca="false">$B188*C188</f>
        <v>540.6</v>
      </c>
      <c r="G188" s="252" t="n">
        <f aca="false">$B188*D188</f>
        <v>636</v>
      </c>
      <c r="H188" s="253" t="n">
        <f aca="false">$B188*E188</f>
        <v>731.4</v>
      </c>
    </row>
    <row r="189" customFormat="false" ht="13.8" hidden="false" customHeight="false" outlineLevel="0" collapsed="false">
      <c r="A189" s="3" t="n">
        <v>184</v>
      </c>
      <c r="B189" s="249" t="n">
        <f aca="false">90+(A189-90)*$E$8</f>
        <v>127.6</v>
      </c>
      <c r="C189" s="250" t="n">
        <f aca="false">+$C$10</f>
        <v>4.25</v>
      </c>
      <c r="D189" s="250" t="n">
        <f aca="false">+$D$10</f>
        <v>5</v>
      </c>
      <c r="E189" s="235" t="n">
        <f aca="false">+$E$10</f>
        <v>5.75</v>
      </c>
      <c r="F189" s="251" t="n">
        <f aca="false">$B189*C189</f>
        <v>542.3</v>
      </c>
      <c r="G189" s="252" t="n">
        <f aca="false">$B189*D189</f>
        <v>638</v>
      </c>
      <c r="H189" s="253" t="n">
        <f aca="false">$B189*E189</f>
        <v>733.7</v>
      </c>
    </row>
    <row r="190" customFormat="false" ht="13.8" hidden="false" customHeight="false" outlineLevel="0" collapsed="false">
      <c r="A190" s="3" t="n">
        <v>185</v>
      </c>
      <c r="B190" s="249" t="n">
        <f aca="false">90+(A190-90)*$E$8</f>
        <v>128</v>
      </c>
      <c r="C190" s="250" t="n">
        <f aca="false">+$C$10</f>
        <v>4.25</v>
      </c>
      <c r="D190" s="250" t="n">
        <f aca="false">+$D$10</f>
        <v>5</v>
      </c>
      <c r="E190" s="235" t="n">
        <f aca="false">+$E$10</f>
        <v>5.75</v>
      </c>
      <c r="F190" s="251" t="n">
        <f aca="false">$B190*C190</f>
        <v>544</v>
      </c>
      <c r="G190" s="252" t="n">
        <f aca="false">$B190*D190</f>
        <v>640</v>
      </c>
      <c r="H190" s="253" t="n">
        <f aca="false">$B190*E190</f>
        <v>736</v>
      </c>
    </row>
    <row r="191" customFormat="false" ht="13.8" hidden="false" customHeight="false" outlineLevel="0" collapsed="false">
      <c r="A191" s="3" t="n">
        <v>186</v>
      </c>
      <c r="B191" s="249" t="n">
        <f aca="false">90+(A191-90)*$E$8</f>
        <v>128.4</v>
      </c>
      <c r="C191" s="250" t="n">
        <f aca="false">+$C$10</f>
        <v>4.25</v>
      </c>
      <c r="D191" s="250" t="n">
        <f aca="false">+$D$10</f>
        <v>5</v>
      </c>
      <c r="E191" s="235" t="n">
        <f aca="false">+$E$10</f>
        <v>5.75</v>
      </c>
      <c r="F191" s="251" t="n">
        <f aca="false">$B191*C191</f>
        <v>545.7</v>
      </c>
      <c r="G191" s="252" t="n">
        <f aca="false">$B191*D191</f>
        <v>642</v>
      </c>
      <c r="H191" s="253" t="n">
        <f aca="false">$B191*E191</f>
        <v>738.3</v>
      </c>
    </row>
    <row r="192" customFormat="false" ht="13.8" hidden="false" customHeight="false" outlineLevel="0" collapsed="false">
      <c r="A192" s="3" t="n">
        <v>187</v>
      </c>
      <c r="B192" s="249" t="n">
        <f aca="false">90+(A192-90)*$E$8</f>
        <v>128.8</v>
      </c>
      <c r="C192" s="250" t="n">
        <f aca="false">+$C$10</f>
        <v>4.25</v>
      </c>
      <c r="D192" s="250" t="n">
        <f aca="false">+$D$10</f>
        <v>5</v>
      </c>
      <c r="E192" s="235" t="n">
        <f aca="false">+$E$10</f>
        <v>5.75</v>
      </c>
      <c r="F192" s="251" t="n">
        <f aca="false">$B192*C192</f>
        <v>547.4</v>
      </c>
      <c r="G192" s="252" t="n">
        <f aca="false">$B192*D192</f>
        <v>644</v>
      </c>
      <c r="H192" s="253" t="n">
        <f aca="false">$B192*E192</f>
        <v>740.6</v>
      </c>
    </row>
    <row r="193" customFormat="false" ht="13.8" hidden="false" customHeight="false" outlineLevel="0" collapsed="false">
      <c r="A193" s="3" t="n">
        <v>188</v>
      </c>
      <c r="B193" s="249" t="n">
        <f aca="false">90+(A193-90)*$E$8</f>
        <v>129.2</v>
      </c>
      <c r="C193" s="250" t="n">
        <f aca="false">+$C$10</f>
        <v>4.25</v>
      </c>
      <c r="D193" s="250" t="n">
        <f aca="false">+$D$10</f>
        <v>5</v>
      </c>
      <c r="E193" s="235" t="n">
        <f aca="false">+$E$10</f>
        <v>5.75</v>
      </c>
      <c r="F193" s="251" t="n">
        <f aca="false">$B193*C193</f>
        <v>549.1</v>
      </c>
      <c r="G193" s="252" t="n">
        <f aca="false">$B193*D193</f>
        <v>646</v>
      </c>
      <c r="H193" s="253" t="n">
        <f aca="false">$B193*E193</f>
        <v>742.9</v>
      </c>
    </row>
    <row r="194" customFormat="false" ht="13.8" hidden="false" customHeight="false" outlineLevel="0" collapsed="false">
      <c r="A194" s="3" t="n">
        <v>189</v>
      </c>
      <c r="B194" s="249" t="n">
        <f aca="false">90+(A194-90)*$E$8</f>
        <v>129.6</v>
      </c>
      <c r="C194" s="250" t="n">
        <f aca="false">+$C$10</f>
        <v>4.25</v>
      </c>
      <c r="D194" s="250" t="n">
        <f aca="false">+$D$10</f>
        <v>5</v>
      </c>
      <c r="E194" s="235" t="n">
        <f aca="false">+$E$10</f>
        <v>5.75</v>
      </c>
      <c r="F194" s="251" t="n">
        <f aca="false">$B194*C194</f>
        <v>550.8</v>
      </c>
      <c r="G194" s="252" t="n">
        <f aca="false">$B194*D194</f>
        <v>648</v>
      </c>
      <c r="H194" s="253" t="n">
        <f aca="false">$B194*E194</f>
        <v>745.2</v>
      </c>
    </row>
    <row r="195" customFormat="false" ht="13.8" hidden="false" customHeight="false" outlineLevel="0" collapsed="false">
      <c r="A195" s="3" t="n">
        <v>190</v>
      </c>
      <c r="B195" s="249" t="n">
        <f aca="false">90+(A195-90)*$E$8</f>
        <v>130</v>
      </c>
      <c r="C195" s="250" t="n">
        <f aca="false">+$C$10</f>
        <v>4.25</v>
      </c>
      <c r="D195" s="250" t="n">
        <f aca="false">+$D$10</f>
        <v>5</v>
      </c>
      <c r="E195" s="235" t="n">
        <f aca="false">+$E$10</f>
        <v>5.75</v>
      </c>
      <c r="F195" s="251" t="n">
        <f aca="false">$B195*C195</f>
        <v>552.5</v>
      </c>
      <c r="G195" s="252" t="n">
        <f aca="false">$B195*D195</f>
        <v>650</v>
      </c>
      <c r="H195" s="253" t="n">
        <f aca="false">$B195*E195</f>
        <v>747.5</v>
      </c>
    </row>
    <row r="196" customFormat="false" ht="13.8" hidden="false" customHeight="false" outlineLevel="0" collapsed="false">
      <c r="A196" s="3" t="n">
        <v>191</v>
      </c>
      <c r="B196" s="249" t="n">
        <f aca="false">90+(A196-90)*$E$8</f>
        <v>130.4</v>
      </c>
      <c r="C196" s="250" t="n">
        <f aca="false">+$C$10</f>
        <v>4.25</v>
      </c>
      <c r="D196" s="250" t="n">
        <f aca="false">+$D$10</f>
        <v>5</v>
      </c>
      <c r="E196" s="235" t="n">
        <f aca="false">+$E$10</f>
        <v>5.75</v>
      </c>
      <c r="F196" s="251" t="n">
        <f aca="false">$B196*C196</f>
        <v>554.2</v>
      </c>
      <c r="G196" s="252" t="n">
        <f aca="false">$B196*D196</f>
        <v>652</v>
      </c>
      <c r="H196" s="253" t="n">
        <f aca="false">$B196*E196</f>
        <v>749.8</v>
      </c>
    </row>
    <row r="197" customFormat="false" ht="13.8" hidden="false" customHeight="false" outlineLevel="0" collapsed="false">
      <c r="A197" s="3" t="n">
        <v>192</v>
      </c>
      <c r="B197" s="249" t="n">
        <f aca="false">90+(A197-90)*$E$8</f>
        <v>130.8</v>
      </c>
      <c r="C197" s="250" t="n">
        <f aca="false">+$C$10</f>
        <v>4.25</v>
      </c>
      <c r="D197" s="250" t="n">
        <f aca="false">+$D$10</f>
        <v>5</v>
      </c>
      <c r="E197" s="235" t="n">
        <f aca="false">+$E$10</f>
        <v>5.75</v>
      </c>
      <c r="F197" s="251" t="n">
        <f aca="false">$B197*C197</f>
        <v>555.9</v>
      </c>
      <c r="G197" s="252" t="n">
        <f aca="false">$B197*D197</f>
        <v>654</v>
      </c>
      <c r="H197" s="253" t="n">
        <f aca="false">$B197*E197</f>
        <v>752.1</v>
      </c>
    </row>
    <row r="198" customFormat="false" ht="13.8" hidden="false" customHeight="false" outlineLevel="0" collapsed="false">
      <c r="A198" s="3" t="n">
        <v>193</v>
      </c>
      <c r="B198" s="249" t="n">
        <f aca="false">90+(A198-90)*$E$8</f>
        <v>131.2</v>
      </c>
      <c r="C198" s="250" t="n">
        <f aca="false">+$C$10</f>
        <v>4.25</v>
      </c>
      <c r="D198" s="250" t="n">
        <f aca="false">+$D$10</f>
        <v>5</v>
      </c>
      <c r="E198" s="235" t="n">
        <f aca="false">+$E$10</f>
        <v>5.75</v>
      </c>
      <c r="F198" s="251" t="n">
        <f aca="false">$B198*C198</f>
        <v>557.6</v>
      </c>
      <c r="G198" s="252" t="n">
        <f aca="false">$B198*D198</f>
        <v>656</v>
      </c>
      <c r="H198" s="253" t="n">
        <f aca="false">$B198*E198</f>
        <v>754.4</v>
      </c>
    </row>
    <row r="199" customFormat="false" ht="13.8" hidden="false" customHeight="false" outlineLevel="0" collapsed="false">
      <c r="A199" s="3" t="n">
        <v>194</v>
      </c>
      <c r="B199" s="249" t="n">
        <f aca="false">90+(A199-90)*$E$8</f>
        <v>131.6</v>
      </c>
      <c r="C199" s="250" t="n">
        <f aca="false">+$C$10</f>
        <v>4.25</v>
      </c>
      <c r="D199" s="250" t="n">
        <f aca="false">+$D$10</f>
        <v>5</v>
      </c>
      <c r="E199" s="235" t="n">
        <f aca="false">+$E$10</f>
        <v>5.75</v>
      </c>
      <c r="F199" s="251" t="n">
        <f aca="false">$B199*C199</f>
        <v>559.3</v>
      </c>
      <c r="G199" s="252" t="n">
        <f aca="false">$B199*D199</f>
        <v>658</v>
      </c>
      <c r="H199" s="253" t="n">
        <f aca="false">$B199*E199</f>
        <v>756.7</v>
      </c>
    </row>
    <row r="200" customFormat="false" ht="13.8" hidden="false" customHeight="false" outlineLevel="0" collapsed="false">
      <c r="A200" s="3" t="n">
        <v>195</v>
      </c>
      <c r="B200" s="249" t="n">
        <f aca="false">90+(A200-90)*$E$8</f>
        <v>132</v>
      </c>
      <c r="C200" s="250" t="n">
        <f aca="false">+$C$10</f>
        <v>4.25</v>
      </c>
      <c r="D200" s="250" t="n">
        <f aca="false">+$D$10</f>
        <v>5</v>
      </c>
      <c r="E200" s="235" t="n">
        <f aca="false">+$E$10</f>
        <v>5.75</v>
      </c>
      <c r="F200" s="251" t="n">
        <f aca="false">$B200*C200</f>
        <v>561</v>
      </c>
      <c r="G200" s="252" t="n">
        <f aca="false">$B200*D200</f>
        <v>660</v>
      </c>
      <c r="H200" s="253" t="n">
        <f aca="false">$B200*E200</f>
        <v>759</v>
      </c>
    </row>
    <row r="201" customFormat="false" ht="13.8" hidden="false" customHeight="false" outlineLevel="0" collapsed="false">
      <c r="A201" s="3" t="n">
        <v>196</v>
      </c>
      <c r="B201" s="249" t="n">
        <f aca="false">90+(A201-90)*$E$8</f>
        <v>132.4</v>
      </c>
      <c r="C201" s="250" t="n">
        <f aca="false">+$C$10</f>
        <v>4.25</v>
      </c>
      <c r="D201" s="250" t="n">
        <f aca="false">+$D$10</f>
        <v>5</v>
      </c>
      <c r="E201" s="235" t="n">
        <f aca="false">+$E$10</f>
        <v>5.75</v>
      </c>
      <c r="F201" s="251" t="n">
        <f aca="false">$B201*C201</f>
        <v>562.7</v>
      </c>
      <c r="G201" s="252" t="n">
        <f aca="false">$B201*D201</f>
        <v>662</v>
      </c>
      <c r="H201" s="253" t="n">
        <f aca="false">$B201*E201</f>
        <v>761.3</v>
      </c>
    </row>
    <row r="202" customFormat="false" ht="13.8" hidden="false" customHeight="false" outlineLevel="0" collapsed="false">
      <c r="A202" s="3" t="n">
        <v>197</v>
      </c>
      <c r="B202" s="249" t="n">
        <f aca="false">90+(A202-90)*$E$8</f>
        <v>132.8</v>
      </c>
      <c r="C202" s="250" t="n">
        <f aca="false">+$C$10</f>
        <v>4.25</v>
      </c>
      <c r="D202" s="250" t="n">
        <f aca="false">+$D$10</f>
        <v>5</v>
      </c>
      <c r="E202" s="235" t="n">
        <f aca="false">+$E$10</f>
        <v>5.75</v>
      </c>
      <c r="F202" s="251" t="n">
        <f aca="false">$B202*C202</f>
        <v>564.4</v>
      </c>
      <c r="G202" s="252" t="n">
        <f aca="false">$B202*D202</f>
        <v>664</v>
      </c>
      <c r="H202" s="253" t="n">
        <f aca="false">$B202*E202</f>
        <v>763.6</v>
      </c>
    </row>
    <row r="203" customFormat="false" ht="13.8" hidden="false" customHeight="false" outlineLevel="0" collapsed="false">
      <c r="A203" s="3" t="n">
        <v>198</v>
      </c>
      <c r="B203" s="249" t="n">
        <f aca="false">90+(A203-90)*$E$8</f>
        <v>133.2</v>
      </c>
      <c r="C203" s="250" t="n">
        <f aca="false">+$C$10</f>
        <v>4.25</v>
      </c>
      <c r="D203" s="250" t="n">
        <f aca="false">+$D$10</f>
        <v>5</v>
      </c>
      <c r="E203" s="235" t="n">
        <f aca="false">+$E$10</f>
        <v>5.75</v>
      </c>
      <c r="F203" s="251" t="n">
        <f aca="false">$B203*C203</f>
        <v>566.1</v>
      </c>
      <c r="G203" s="252" t="n">
        <f aca="false">$B203*D203</f>
        <v>666</v>
      </c>
      <c r="H203" s="253" t="n">
        <f aca="false">$B203*E203</f>
        <v>765.9</v>
      </c>
    </row>
    <row r="204" customFormat="false" ht="13.8" hidden="false" customHeight="false" outlineLevel="0" collapsed="false">
      <c r="A204" s="3" t="n">
        <v>199</v>
      </c>
      <c r="B204" s="249" t="n">
        <f aca="false">90+(A204-90)*$E$8</f>
        <v>133.6</v>
      </c>
      <c r="C204" s="250" t="n">
        <f aca="false">+$C$10</f>
        <v>4.25</v>
      </c>
      <c r="D204" s="250" t="n">
        <f aca="false">+$D$10</f>
        <v>5</v>
      </c>
      <c r="E204" s="235" t="n">
        <f aca="false">+$E$10</f>
        <v>5.75</v>
      </c>
      <c r="F204" s="251" t="n">
        <f aca="false">$B204*C204</f>
        <v>567.8</v>
      </c>
      <c r="G204" s="252" t="n">
        <f aca="false">$B204*D204</f>
        <v>668</v>
      </c>
      <c r="H204" s="253" t="n">
        <f aca="false">$B204*E204</f>
        <v>768.2</v>
      </c>
    </row>
    <row r="205" customFormat="false" ht="13.8" hidden="false" customHeight="false" outlineLevel="0" collapsed="false">
      <c r="A205" s="3" t="n">
        <v>200</v>
      </c>
      <c r="B205" s="287" t="n">
        <f aca="false">90+(A205-90)*$E$8</f>
        <v>134</v>
      </c>
      <c r="C205" s="267" t="n">
        <f aca="false">+$C$10</f>
        <v>4.25</v>
      </c>
      <c r="D205" s="267" t="n">
        <f aca="false">+$D$10</f>
        <v>5</v>
      </c>
      <c r="E205" s="268" t="n">
        <f aca="false">+$E$10</f>
        <v>5.75</v>
      </c>
      <c r="F205" s="269" t="n">
        <f aca="false">$B205*C205</f>
        <v>569.5</v>
      </c>
      <c r="G205" s="270" t="n">
        <f aca="false">$B205*D205</f>
        <v>670</v>
      </c>
      <c r="H205" s="271" t="n">
        <f aca="false">$B205*E205</f>
        <v>770.5</v>
      </c>
    </row>
  </sheetData>
  <mergeCells count="1">
    <mergeCell ref="I11:K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2018-06-24T14:50:25Z</dcterms:created>
  <dc:creator>casa</dc:creator>
  <dc:description/>
  <dc:language>it-IT</dc:language>
  <cp:lastModifiedBy/>
  <cp:lastPrinted>2019-07-16T13:16:17Z</cp:lastPrinted>
  <dcterms:modified xsi:type="dcterms:W3CDTF">2023-01-27T08:55:38Z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